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5" windowWidth="20610" windowHeight="9750" tabRatio="905" activeTab="0"/>
  </bookViews>
  <sheets>
    <sheet name="Introduction" sheetId="1" r:id="rId1"/>
    <sheet name="Guide d'utilisation " sheetId="2" r:id="rId2"/>
    <sheet name="Profil d'évaluation" sheetId="3" r:id="rId3"/>
    <sheet name="Exigences Solution logicielle" sheetId="4" r:id="rId4"/>
    <sheet name="Recomm. Solution logicielle" sheetId="5" r:id="rId5"/>
    <sheet name="Exigences de Mise en Oeuvre" sheetId="6" r:id="rId6"/>
    <sheet name="Recomm. mise en oeuvre" sheetId="7" r:id="rId7"/>
    <sheet name="Récapitulatif" sheetId="8" r:id="rId8"/>
  </sheets>
  <externalReferences>
    <externalReference r:id="rId11"/>
    <externalReference r:id="rId12"/>
    <externalReference r:id="rId13"/>
  </externalReferences>
  <definedNames>
    <definedName name="_DAT1">'[1]SAP Reference Users'!#REF!</definedName>
    <definedName name="_DAT2">'[1]SAP Reference Users'!#REF!</definedName>
    <definedName name="_DAT3">'[1]SAP Reference Users'!#REF!</definedName>
    <definedName name="_DAT4">'[1]SAP Reference Users'!#REF!</definedName>
    <definedName name="_DAT5">'[1]SAP Reference Users'!#REF!</definedName>
    <definedName name="_DAT6">'[1]SAP Reference Users'!#REF!</definedName>
    <definedName name="_DAT7">'[1]SAP Reference Users'!#REF!</definedName>
    <definedName name="_DAT8">'[1]SAP Reference Users'!#REF!</definedName>
    <definedName name="_DAT9">'[1]SAP Reference Users'!#REF!</definedName>
    <definedName name="_xlnm._FilterDatabase" localSheetId="5" hidden="1">'Exigences de Mise en Oeuvre'!$D$5:$F$163</definedName>
    <definedName name="_xlnm._FilterDatabase" localSheetId="3" hidden="1">'Exigences Solution logicielle'!$D$5:$F$5</definedName>
    <definedName name="_xlnm._FilterDatabase" localSheetId="6" hidden="1">'Recomm. mise en oeuvre'!$D$5:$F$67</definedName>
    <definedName name="_xlnm._FilterDatabase" localSheetId="4" hidden="1">'Recomm. Solution logicielle'!$D$5:$F$168</definedName>
    <definedName name="_Toc50483587">#REF!</definedName>
    <definedName name="_Toc50483596">#REF!</definedName>
    <definedName name="CompteIndicateur">#N/A</definedName>
    <definedName name="COND">'[2]Feuil2'!$G$1:$G$2</definedName>
    <definedName name="FiltreIndicateur">#N/A</definedName>
    <definedName name="FiltreIndicateur2">#N/A</definedName>
    <definedName name="FiltreIndicateur3">#N/A</definedName>
    <definedName name="FONCTION">'[2]Feuil2'!$B$1:$B$14</definedName>
    <definedName name="InterpreteIndicateur">#N/A</definedName>
    <definedName name="mod_sap_co_ec_pca___profit_center_accounting_name">'[3]Scope Criterias'!$D$107</definedName>
    <definedName name="mod_sap_ec_cs___enterprise_controlling___consolidations_name">'[3]Scope Criterias'!$D$95</definedName>
    <definedName name="mod_sap_fi___new_ledger_name">'[3]Scope Criterias'!$D$89</definedName>
    <definedName name="mod_sap_fi_aa___asset_accounting_name">'[3]Scope Criterias'!$D$91</definedName>
    <definedName name="mod_sap_fi_ap___accounts_payable_name">'[3]Scope Criterias'!$D$85</definedName>
    <definedName name="mod_sap_fi_ar___accounts_receivable_name">'[3]Scope Criterias'!$D$87</definedName>
    <definedName name="mod_sap_fi_gl___general_ledger_name">'[3]Scope Criterias'!$D$83</definedName>
    <definedName name="mod_sap_fi_im___investment_management_name">'[3]Scope Criterias'!$D$93</definedName>
    <definedName name="mod_sap_le_wm___warehouse_management_name">'[3]Scope Criterias'!$D$201</definedName>
    <definedName name="mod_sap_lo___logistics_name">'[3]Scope Criterias'!$D$195</definedName>
    <definedName name="mod_sap_mm___material_management_except_im_name">'[3]Scope Criterias'!$D$271</definedName>
    <definedName name="mod_sap_mm_im___inventory_management_name">'[3]Scope Criterias'!$D$197</definedName>
    <definedName name="mod_sap_pp___production_planning_name">'[3]Scope Criterias'!$D$229</definedName>
    <definedName name="mod_sap_ps___project_systems_name">'[3]Scope Criterias'!$D$231</definedName>
    <definedName name="mod_srm___contract_management_name">'[3]Scope Criterias'!$D$243</definedName>
    <definedName name="mod_srm___supplier_qualification_name">'[3]Scope Criterias'!$D$259</definedName>
    <definedName name="SITE">'[2]Feuil2'!$E$1:$E$3</definedName>
    <definedName name="TEST0" localSheetId="0">'[1]SAP Reference Users'!#REF!</definedName>
    <definedName name="TEST0">'[1]SAP Reference Users'!#REF!</definedName>
    <definedName name="TESTHKEY" localSheetId="0">'[1]SAP Reference Users'!#REF!</definedName>
    <definedName name="TESTHKEY">'[1]SAP Reference Users'!#REF!</definedName>
    <definedName name="TESTKEYS" localSheetId="0">'[1]SAP Reference Users'!#REF!</definedName>
    <definedName name="TESTKEYS">'[1]SAP Reference Users'!#REF!</definedName>
    <definedName name="TESTVKEY" localSheetId="0">'[1]SAP Reference Users'!#REF!</definedName>
    <definedName name="TESTVKEY">'[1]SAP Reference Users'!#REF!</definedName>
    <definedName name="_xlnm.Print_Area" localSheetId="5">'Exigences de Mise en Oeuvre'!$A$2:$L$142</definedName>
    <definedName name="_xlnm.Print_Area" localSheetId="3">'Exigences Solution logicielle'!$A$2:$L$98</definedName>
    <definedName name="_xlnm.Print_Area" localSheetId="6">'Recomm. mise en oeuvre'!$A$2:$P$67</definedName>
    <definedName name="_xlnm.Print_Area" localSheetId="4">'Recomm. Solution logicielle'!$A:$L</definedName>
  </definedNames>
  <calcPr fullCalcOnLoad="1"/>
</workbook>
</file>

<file path=xl/sharedStrings.xml><?xml version="1.0" encoding="utf-8"?>
<sst xmlns="http://schemas.openxmlformats.org/spreadsheetml/2006/main" count="4439" uniqueCount="1171">
  <si>
    <t>Un PAQ (Plan d’Assurance Qualité) doit être exigé du fournisseur retenu pour chacune des prestations : fourniture de l’ENT, maintenance et hébergement.</t>
  </si>
  <si>
    <t>Les livrables fournis lors des phases du cycle de vie de projet d’intégration doivent au minimum se composer de : 
• Documentations d’architecture et de spécifications techniques et fonctionnelles, documentation du dimensionnement de la plate-forme, dossiers d’exploitation et toute autre documentation nécessaire à la maintenance de l’ENT.
• Procédures de mise en exploitation et documentations associées
• Procédures d’exploitation et documentations associée
• Documentations de tests et résultats des tests effectués.
La complétude et l’exactitude de ces documentations doit être une des conditions de recette du fournisseur (VABF).</t>
  </si>
  <si>
    <t>Le mainteneur et l’exploitant doivent garantir la mise à jour de l’ensemble de des livrables fournis lors des phases du cycle de vie de projet d’intégration lors de toute action d’évolution. Le processus d’évolution des documents doit être inscrit dans celui de la gestion des changements.</t>
  </si>
  <si>
    <t>Toute mise en production d’une version majeure ou tout changement doit faire l’objet de tests préalables sur au moins une plate-forme</t>
  </si>
  <si>
    <t>Lors de changements moyens ou majeurs, un plan de tests doit être établi par le mainteneur. Les tests doivent être composés de tests spécifiques de validation des évolutions et d’une liste soigneusement présélectionnée de tests de non-régression suivant les impacts des évolutions sur les modules existants.</t>
  </si>
  <si>
    <t>Chaque soumissionnaire à la fourniture d’un ENT doit préciser dans sa réponse les moyens qu’il prévoit de mettre en oeuvre pour la réalisation des tests de performances et le dimensionnement de la plate-forme.</t>
  </si>
  <si>
    <t>La durée de batchs éventuels doit être estimée afin d’optimiser la planification de leur exécution, pendant les périodes de faible charge.</t>
  </si>
  <si>
    <t>La mise en exploitation d’un ENT ou d’évolutions majeures doit se faire progressivement (ex : déploiement pilote, déploiement généralisé dans un nombre limité d’établissements, généralisation progressive ou groupée dans les autres établissements). Un déploiement ne doit pas être planifié lors des périodes critiques ou de forte affluence (ex : rentrée scolaire ou universitaire)</t>
  </si>
  <si>
    <t>Un déploiement ne doit pas être planifié lors des périodes critiques ou de forte affluence (ex : rentrée scolaire ou universitaire)</t>
  </si>
  <si>
    <t>Un plan de réversibilité doit être mis au point par le titulaire d’origine. Il doit décrire :
• L’organisation à mettre en place
• La répartition des responsabilités
• La structuration de cette phase (étapes, relations entre les étapes et conditions de fin d’étape)
• Les éléments de délais et de contraintes de planning
• La description de l’assistance administrative et technique et du transfert de compétences
• La liste des éléments à transférer</t>
  </si>
  <si>
    <t>Le prestataire doit s’engager sur des délais de réalisation de ces tâches en fonction de la catégorie des demandes de travaux.</t>
  </si>
  <si>
    <t>Un objectif de délai de résolution des incidents doit être fixé contractuellement et sera fonction de la priorité de l’incident et de la période de signalisation (horaires ouvrés ou non ouvrés).</t>
  </si>
  <si>
    <t>Le niveau de priorité doit être enregistré dans la fiche d’incident du système de gestion des incidents. et doit être conservé (même s'il peut évoluer) lors de la clôture de l’incident à des fins de statistiques et de mesures de qualité de service (temps de résolution suivant les priorités).</t>
  </si>
  <si>
    <t>La priorité d’un incident doit être fixée dès la création de la fiche d’incident suivant des critères simples et non ambigus.</t>
  </si>
  <si>
    <t>Un protocole d’échange entre les fournisseurs d’informations de référence et la solution ENT doit être défini pour assurer l’alimentation de l’annuaire ENT et son maintien en cohérence. Pour le second degré de l’enseignement scolaire, ce protocole doit permettre l’échange avec l’annuaire académique fédérateur (AAF).</t>
  </si>
  <si>
    <t>Le protocole d’échange entre les fournisseurs d’informations de référence et la solution ENT devrait prévoir des spécificités pour les échanges avec les autres fournisseurs d’informations de référence (par exemple le SI de la collectivité ou celui du Ministère de l’agriculture).</t>
  </si>
  <si>
    <t xml:space="preserve">Les solutions d’ENT doivent permettre un interfaçage avec les solutions logicielles (exemple : solutions de vie scolaire) choisies au niveau de l’établissement. </t>
  </si>
  <si>
    <t>Documentation générale des technologies, normes et standards de l’ENT</t>
  </si>
  <si>
    <t>Les différents formats d’échange associés au contexte de la solution ENT doivent être définis et partagés entre les prestataires concernés.</t>
  </si>
  <si>
    <t>Pour que des systèmes interopèrent, leurs interfaces doivent être normalisées.</t>
  </si>
  <si>
    <t>Les projets mettant en jeu des problèmes d’interopérabilité et des problèmes d’ouverture de système d’information doivent donner lieu à une gestion particulièrement attentive. En effet, tout projet d’interopérabilité et d’ouverture :
• pose des questions de sécurité ; 
• pose un problème de destinataire des services :
• pose un problème de disponibilité de service
• peut viser à offrir un service à un acteur externe,
• a nécessairement un impact sur la façon de travailler et donc sur la réactivité attendue des services,
• met en jeu des technologies dont la maîtrise n’est pas nécessairement partagée</t>
  </si>
  <si>
    <t xml:space="preserve">Un accès au réseau local des établissements devrait être proposé : 
•  pour permettre à l’utilisateur d’accéder à son espace fichier dans l’établissement. 
• pour s’interfacer avec des serveurs pédagogiques présents en établissement. </t>
  </si>
  <si>
    <t>Les normes et standards utilisés pour les ENT dans un contexte d’interopérabilité devraient être en conformité avec le référentiel RGI (version courante : version 1.0 datée du 12 mai 2009, publiée le 16 juin 2009 et approuvée officiellement le 9 novembre 2009).</t>
  </si>
  <si>
    <t>Les besoins pour les mises en exploitation, l’exploitation, ainsi que les objectifs de qualité de service et les indicateurs contractuels doivent être définis dès le départ et, notamment, avant la contractualisation avec l’intégrateur et avant la phase de conception.</t>
  </si>
  <si>
    <t>Voir détail des livrables dans l'annexe Stratégie Exploitation Chap 4.4</t>
  </si>
  <si>
    <t>Les délais de remise en fonctionnement de  la plate-forme, incluant le cas échéant les délais de restauration des données, doivent préalablement être estimés.</t>
  </si>
  <si>
    <t>Les consignes d’exploitation doivent être enrichies au cours de la phase d’exploitation à partir des retours d’expérience dans les domaines de la résolution d’incidents et de la remise en service : optimisation, simplification, etc.</t>
  </si>
  <si>
    <t>Les tests et la stratégie de tests doivent être documentés et adaptés à chacune des typologies d’évolution (changemants mineurs, moyens ou majeurs).</t>
  </si>
  <si>
    <t>La maintenance corrective et certaines opérations de maintenance préventive, telles que les mises à jour des patchs de sécurité, des signatures anti-virus et des actions préventives de maîtrise des performances, doivent faire l’objet de forfaits sur la base des niveaux d’engagement de qualité de service souhaités.</t>
  </si>
  <si>
    <t>Des processus permettant la fiabilisation de la mise en production, la maintenabilité et la minimisation des coupures de service doivent être définis et appliqués.</t>
  </si>
  <si>
    <t xml:space="preserve"> Toutes les documentations et procédures impactées par les changements doivent être mises à jour, ainsi que les informations de la base de gestion de configurations. </t>
  </si>
  <si>
    <t>Si des changements planifiables impactent la disponibilité de l’ENT lors de périodes d’utilisation ou les modes opératoires des utilisateurs, ces derniers doivent être prévenus au préalable (ex : informations sur le portail ou la messagerie électronique).</t>
  </si>
  <si>
    <t>La sécurité de l’ENT doit s’appliquer à différents niveaux : 
• Niveau physique : protection de la plate-forme matérielle supportant les services de l’ENT.
• Niveau réseau (ou organisationnel) : cloisonnement des réseaux, filtrage des flux, détection d’intrusion, gestion de listes blanches et listes noires, …
• Niveau logique : protection antivirale, anti-spam, protection des données stockées et échangées, contrôle d’accès des accédants aux services de l’ENT, traçabilité des opérations et transactions, contrôle de contenu, …</t>
  </si>
  <si>
    <t>Plates-formes</t>
  </si>
  <si>
    <t>Maintenance</t>
  </si>
  <si>
    <t>Contractualisation</t>
  </si>
  <si>
    <t xml:space="preserve">Les différents acteurs de la chaîne de sécurité doivent être mobilisés afin de garantir que les solutions mises en œuvre respectent ces engagements, ainsi que les exigences relatives à la maîtrise de l'envoi de données. </t>
  </si>
  <si>
    <t>Confidentialité et intégrité des échanges</t>
  </si>
  <si>
    <t xml:space="preserve">Service dont l’accès nécessite une authentification et un contrôle d’accès basés uniquement sur l’appartenance de l’utilisateur à l’ENT et/ou à un établissement scolaire défini. </t>
  </si>
  <si>
    <t>Service dont l’accès nécessite une authentification et un contrôle d’accès de l’accédant avec transmission de données non nominatives mais uniques par utilisateur (identifiant utilisateur non significatif)</t>
  </si>
  <si>
    <t xml:space="preserve">Service dont l’accès s’effectue sur la base d’informations fournies par l’utilisateur lors de la première connexion au service tiers via l’ENT (formulaire en ligne…). Lors des connexions suivantes, l’accédant sera 
reconnu par le service tiers sur la base d’informations utilisateur transmises par l’ENT (fonctionnement identique à la catégorie 4 : mapping d’identités). </t>
  </si>
  <si>
    <t>Convention de service</t>
  </si>
  <si>
    <t xml:space="preserve">Les données transmises ne peuvent pas être utilisées à d’autres finalités de traitement que celles indispensables à la fourniture du service. </t>
  </si>
  <si>
    <t xml:space="preserve">L’identifiant DEVRAIT être invariant. </t>
  </si>
  <si>
    <t>Le nombre d’échecs successifs de saisie du mot de passe DEVRAIT être tracé.</t>
  </si>
  <si>
    <t xml:space="preserve">La déconnexion DEVRAIT se traduire par la destruction des preuves d’authentification émises. </t>
  </si>
  <si>
    <t>Le service de propagation des informations d’identité hors de l’ENT DEVRAIT permettre la pseudonymisation des identités : l’identifiant ou l’alias de connexion n’est pas transmis. À la place, un identifiant non significatif (i.e. opaque) mais persistant (pour un service donné) est transmis. Ce pseudonyme PEUT être différent en fonction de chaque service applicatif distant accédé.</t>
  </si>
  <si>
    <t>Le service de propagation des informations d’identité hors de l’ENT DEVRAIT permettre aux utilisateurs de limiter individuellement et au cas par cas les attributs transmis aux fournisseurs de services.</t>
  </si>
  <si>
    <t>L’objectif de qualité de service doit être dicté dès le démarrage de chaque projet et être pris en compte lors de la contractualisation avec les différents acteurs, la définition de l’architecture et des moyens mis en oeuvre et la définition ou l’adaptation des différents processus de l’ensemble des cycles de vie de réalisation, d’exploitation et de maintenance.</t>
  </si>
  <si>
    <t>Qualité de service</t>
  </si>
  <si>
    <t>Les messages des espaces de discussions sont automatiquement archivés selon les règles suivantes :
• pour une durée paramétrable (ne pouvant excéder un an après la fermeture de l’espace)
• lorsqu’un compte usager a été supprimé dans l’ENT, ses messages sont conservés et anonymisés</t>
  </si>
  <si>
    <t>L’affichage automatique des informations externes à l’ENT doit se faire dans le respect du circuit de validation et des responsabilités éditoriales correspondant aux informations traitées</t>
  </si>
  <si>
    <t>Pour les usagers spécifiés, la publication et l'édition de pages internet doit pouvoir faire l'objet d'une procédure de modération et/ou d'un circuit de validation</t>
  </si>
  <si>
    <t xml:space="preserve">Grilles de conformité par rapport au SDET V4.2  </t>
  </si>
  <si>
    <t xml:space="preserve">SDET V4.2 (2013) : 
   Document principal
   Annexe interopérabilité, 
   Annexe AAS (authentification autorisation SSO), 
   Annexe stratégie d’exploitation
   Glossaire
   Ensemble annuaire : 4 annexes annuaire pour le 2nd degré et 1annexe pour le 1er degré
</t>
  </si>
  <si>
    <t>L'objectif du présent document est de proposer aux acteurs de l'écosystème un document intégré dans l'ensemble documentaire de référence SDET, qui permette de :
ðclarifier les obligations auxquelles doivent se conformer les solutions ENT ;
ðproposer aux éditeurs de solution ENT et porteurs de projet un dispositif facilitant l’évaluation avec le SDET.
Il se compose :
ðd'un dispositif d’évaluation, associant critères d’évaluation et niveaux d’expression requis ;
ðd'un mode opératoire.
Le présent document est une annexe du SDET, Schéma Directeur des Espaces Numériques de Travail. Il est associé à la version V4.2 du SDET (2013)</t>
  </si>
  <si>
    <t>O-L’architecture de la solution logicielle respecte les préconisations techniques du SDET_v4.2</t>
  </si>
  <si>
    <t>V4.2</t>
  </si>
  <si>
    <t>L’architecture de la solution logicielle respecte les préconisations techniques du SDET_V4.2</t>
  </si>
  <si>
    <t>La solution logicielle doit respecter les standards technologiques spécifiés dans le SDET V4.2 et dans les volets annexes :
• principes d’architecture SOA ;
• interfaces d’échanges industrielles et standardisées (XML-RPC, LDAP, SMTP, POP3, IMAP, HTTP, SOAP en particulier) ;
• formats de données.</t>
  </si>
  <si>
    <t>A minima, les processus suivants devraient être définis pour la gestion du cycle de vie des autorisations : 
• Attribution / suspension / suppression / modification des autorisations. 
• Modification des caractéristiques nécessaires aux contrôles des autorisations. 
• Délégation des autorisations (définir quelles autorisations peuvent être déléguées, qui peut déléguer ses autorisations, vers qui, pour combien de temps…).</t>
  </si>
  <si>
    <t xml:space="preserve">Des moyens permettant d’assurer l’intégrité des journaux et le contrôle d’accès à ces journaux devraient être mis en place. </t>
  </si>
  <si>
    <t>Des outils de recherche multicritères doivent permettre de rechercher tous types de ressources documentaires au sein :
• de l’ENT,
• de « Mes abonnements »
• du catalogue du Centre Documentaire ou des bases de données documentaires</t>
  </si>
  <si>
    <t>Documentation générale des technologies, normes et standards de l’ENT / Spécifications d’interface entre le socle ENT et les services accessibles</t>
  </si>
  <si>
    <t>Documentation générale des technologies, normes et standards de l’ENT /  / Spécifications d’interface entre le socle ENT et les services accessibles</t>
  </si>
  <si>
    <t>Fonctions recommandées Visualisation emploi du temps :
• Visualisation de l’emploi du temps de l’école/l’établissement
• Filtres (par discipline, classe, groupe / à la semaine, à la quinzaine, au mois)
• Visualisation à partir de l’emploi du temps des activités à réaliser (uniquement 2nd degré)
• Personnalisation de l’affichage (uniquement 2nd degré)</t>
  </si>
  <si>
    <t>Fonctions recommandées Cahier de liaison / de correspondance :
• Possibilité pour les enseignants de rendre possible la consultation du cahier de liaison ou cahier de correspondance à d’autres usagers de l’ENT (parents, directeurs)
• Ajout d'éléments dans le cahier de liaison ou cahier de correspondance</t>
  </si>
  <si>
    <t>Fonctions recommandées Outils audio/vidéo :
• Enregistrement audio-vidéo (enregristrement ou modification)
• Enrichissement des enregistrements</t>
  </si>
  <si>
    <t>Fonctions recommandées Outils de création de contenu :
• Accès pour tout usager à un outil de production de contenu multimédia
• Génération des contenus dans différents formats
• Création de ressources pédagogiques</t>
  </si>
  <si>
    <t>Fonctions recommandées Outils bureautiques :
• Visionneuses
• Production de fichiers aux formats bureautiques les plus utilisés
• Accès pour les usagers spécifiées à un éditeur de formules scientifiques (uniquement pour le 2nd degré)</t>
  </si>
  <si>
    <t>Fonctions recommandées Construction de parcours pédagogiques :
• Accès pour les usagers spécifiés à un outil de construction de parcours pédagogiques
• Structuration des parcours pédagogiques
• Séquençage (pré-requis, ordre de réalisation, passage par des étapes d’évaluation, d’échanges etc.)
• Animation des parcours pédagogiques (utilisation de tutorats, de ressources de nature différente, outils de suivi)</t>
  </si>
  <si>
    <t>Fonctions recommandées Personnalisation de l’environnement :
• Personnalisation vue école/établissement
• Personnalisation vue groupe
• Personnalisation vue usager</t>
  </si>
  <si>
    <t>Fonctions recommandées Gestion de groupes d’usagers :
• Choix possible pour les usagers des outils mis à disposition de chaque groupe (dans la limite des droits octroyés par l’administrateur)</t>
  </si>
  <si>
    <t>Fonctions recommandées Service de recherche :
• Service de recherche présent sur toutes les pages de l’ENT
• Critères de recherche (choix du type de données, exploitation des métadonnées)
• Éditeur du moteur de recherche en mode plein texte</t>
  </si>
  <si>
    <t>Fonction recommandée Service de notification :
• Accès à un résumé des nouveautés (ressources, services) de l’ENT, généré automatiquement (page d’accueil de l’ENT et/ou courrier électronique)</t>
  </si>
  <si>
    <t>Fonctions recommandées Aide en ligne :
• Accès à une aide contextuelle
• Accès à un didacticiel en ligne
• Accès à un formulaire permettant de signaler un problème lors de l’utilisation de l’ENT
• Accès à un guichet d’assistance aux usagers (support technique, hot line)</t>
  </si>
  <si>
    <t>Fonctions recommandées Annuaire :
• Accès pour tout usager à un service de consultation de l'annuaire d’école / d'établissement
• Accès pour les usagers spécifiés à un service de consultation de l'annuaire d'académie
• Mise à jour d’informations personnelles
• Recherche dans l’annuaire par catégorie ou selon l'organisation de l’école / l'établissement</t>
  </si>
  <si>
    <t>Fonctions recommandées Réservations de salles et matériels :
• Accès pour les usagers spécifiés à un outil de réservation des salles et des matériels de l’école / l’établissement
• Création, gestion et suppression par les usagers spécifiés des éléments (salles et matériels) dans l’outil de réservation,
• Visualisation  par les usagers spécifiés des réservations des salles et matériels</t>
  </si>
  <si>
    <t>Fonction recommandée Inscription à l'ENT :
• Changer de son mot de passe par tout usager suivant des règles définies par l’administrateur.</t>
  </si>
  <si>
    <t>Guide utilisation Groupes d'usagers</t>
  </si>
  <si>
    <t>Guide utilisation Outil de recherche</t>
  </si>
  <si>
    <t>Guide utilisation Annuaire</t>
  </si>
  <si>
    <t>Guide utilisation Gestion des absences</t>
  </si>
  <si>
    <t>Guide utilisation Espace de stockage</t>
  </si>
  <si>
    <t>Guide utilisation Publication Web</t>
  </si>
  <si>
    <t>Guide utilisation Agendas partagés</t>
  </si>
  <si>
    <t>Guide utilisation Courrier électronique</t>
  </si>
  <si>
    <t xml:space="preserve">Guide utilisation Espaces de discussion et blogs </t>
  </si>
  <si>
    <t>Guide utilisation</t>
  </si>
  <si>
    <t>Guide utilisation Messagerie instantanée</t>
  </si>
  <si>
    <t>Guide utilisation  Affichage d'informations</t>
  </si>
  <si>
    <t>Guide utilisation Conférences audio et vidéo</t>
  </si>
  <si>
    <t xml:space="preserve">Guide utilisation Carnet d'adresses </t>
  </si>
  <si>
    <t xml:space="preserve">Guide utilisation Agenda personnel </t>
  </si>
  <si>
    <t>Guide utilisation Gestion de signets</t>
  </si>
  <si>
    <t>Guide utilisation Accès aux ressources pédagogiques éditoriales</t>
  </si>
  <si>
    <t>Guide utilisation Accès au dossier et ressources d’orientation</t>
  </si>
  <si>
    <t>Guide utilisation Cahier de textes / cahier journal</t>
  </si>
  <si>
    <t>Guide utilisation Gestion des activités documentaires</t>
  </si>
  <si>
    <t>Guide utilisation Suivi individuel des élèves</t>
  </si>
  <si>
    <t>Guide utilisation Visualisation emploi du temps</t>
  </si>
  <si>
    <t>Guide utilisation Cahier de liaison / de correspondance</t>
  </si>
  <si>
    <t>Guide utilisation Outils audio/vidéo</t>
  </si>
  <si>
    <t>Guide utilisation Outils de création de contenu</t>
  </si>
  <si>
    <t>Guide utilisation Outils bureautiques</t>
  </si>
  <si>
    <t xml:space="preserve">Guide utilisation Construction de parcours pédagogiques </t>
  </si>
  <si>
    <t>Guide utilisation Gestion de groupes d’usagers</t>
  </si>
  <si>
    <t>Guide utilisation Service de recherche</t>
  </si>
  <si>
    <t>Guide utilisation Service de notification</t>
  </si>
  <si>
    <t>Guide utilisation Aide en ligne</t>
  </si>
  <si>
    <t xml:space="preserve">Guide utilisation Réservations de salles et matériels </t>
  </si>
  <si>
    <t>Modalités d'inscription à l'ENT</t>
  </si>
  <si>
    <t>Modalités de délégation</t>
  </si>
  <si>
    <t>Fonctions recommandées Espace de stockage et de partage de fichiers :
• Organisation de l’espace de stockage
• Gestion du volume de stockage
• Fonctionnalités anti-virus incluses</t>
  </si>
  <si>
    <t>Guide utilisation Espace de stockage et de partage de fichiers</t>
  </si>
  <si>
    <t>Les administrateurs auront la possibilité de gérer les incidents signalés par les usagers lors de l’utilisation de l’ENT  (via un formulaire électronique)</t>
  </si>
  <si>
    <t>Modalités de personnalisation de la page d'accueil</t>
  </si>
  <si>
    <t>Modalités de personnalisation de l'interface utilisateur</t>
  </si>
  <si>
    <t>Environnement de démonstration (maquette) / Modalités de personnalisation de l'interface utilisateur</t>
  </si>
  <si>
    <t>Environnement de démonstration (maquette) /Guide utilisation outil de recherche</t>
  </si>
  <si>
    <t>Guide utilisation Cahier multimédia</t>
  </si>
  <si>
    <t>Environnement de démonstration (maquette) / Guide utilisation Cahier multimédia</t>
  </si>
  <si>
    <t>Accompagnement</t>
  </si>
  <si>
    <t>Environnement de formation / Environnement de démonstrations / Guides et supports de formation</t>
  </si>
  <si>
    <t>Modalités d'exportation</t>
  </si>
  <si>
    <t>Référentiels / Normes / Standards</t>
  </si>
  <si>
    <t>Spécifications d’interface entre le socle ENT et les services accessibles</t>
  </si>
  <si>
    <t>Une partie des exploitants ou administrateurs peuvent avoir les droits leur donnant un accès aux données des utilisateurs. Ils doivent signer une clause de confidentialité leur signifiant l’interdiction de lire ou d’exploiter les données sensibles sans l’autorisation du propriétaire de ces données. Tout accès à ces données doit être tracé.</t>
  </si>
  <si>
    <t>Les exploitants ou administrateurs ayant accès aux données ne doivent pas  avoir accès aux journaux de traces dans lesquels sont enregistrées les opérations qu’ils effectuent. Aucun administrateur/exploitant ne doit avoir des accès globaux à la totalité de la plate-forme.</t>
  </si>
  <si>
    <t>Documentation de gestion des droits</t>
  </si>
  <si>
    <t>Guide d'administration de l'ENT</t>
  </si>
  <si>
    <t>Architecture applicative du socle de l'ENT</t>
  </si>
  <si>
    <t xml:space="preserve">Modalités d'accès </t>
  </si>
  <si>
    <t>Documentation sur les processus AAS</t>
  </si>
  <si>
    <t xml:space="preserve">Thème de rattachement </t>
  </si>
  <si>
    <t xml:space="preserve">Les grilles d'évaluation présentent les engagements de service et les dispositions techniques à évaluer.
</t>
  </si>
  <si>
    <t>Les problèmes doivent également être classés suivant trois niveaux de priorité avant d’être affectés aux équipes de maintenance</t>
  </si>
  <si>
    <t>Les niveaux de priorité doivent être liés à des délais de résolution contractualisés avec les prestataires.</t>
  </si>
  <si>
    <t>Le processus et les moyens de signalisation des incidents par les usagers doivent être définis avant l’élaboration des contrats avec les prestataires extérieurs : moyens de signalisation pour chaque profil d’utilisateurs et en fonction de chaque période.</t>
  </si>
  <si>
    <t>Les véritables incidents, liés à des dysfonctionnements de service, doivent être classés dans une catégorie différente de ceux liés à des demandes d’assistance (questions sur un fonctionnement, …) ou à des demandes d’évolution.</t>
  </si>
  <si>
    <t>Les délais d’assignation d’un incident doivent pouvoir être calculés à partir de l’historisation des différentes dates (signalisation, escalade, clôture).</t>
  </si>
  <si>
    <t>Les acteurs clés de comités opérationnels doivent faire partie de la cellule de gestion de crise</t>
  </si>
  <si>
    <t>Les traces relatives aux usagers, à l’utilisation de l’ENT et à l’accès aux données doivent être archivées.</t>
  </si>
  <si>
    <t>Les incidents de prestation doivent faire l’objet de plans d’actions pour la mise en place de mesures préventives visant à ne plus renouveler ces erreurs.</t>
  </si>
  <si>
    <t>Les objectifs de qualité de service des différents services doivent être déclinés en engagements précis et mesurables auprès des différents acteurs de l’exploitation et de la maintenance de l’ENT. Ils doivent se traduire par un taux moyen de disponibilité de services et, le cas échéant, le non dépassement d’une certaine durée d’indisponibilité continue.</t>
  </si>
  <si>
    <t>Si l’incident ne peut pas être résolu par un niveau de support donné, il doit être escaladé vers le niveau supérieur.</t>
  </si>
  <si>
    <t>La procédure d’escalade fonctionnelle, c’est-à-dire de transfert de la responsabilité de résolution d’un incident ou d’un problème à un niveau de support supérieur, doit être documentée.</t>
  </si>
  <si>
    <t>Le centre d’appels doit fonctionner pendant les heures d’ouverture des établissements et, au minimum, 10 heures les jours ouvrés (8h-18h).
Le support de niveau 1 doit être effectif 24h sur 24, 365 jours par an, pour prendre en compte au minimum la résolution des incidents bloquants.</t>
  </si>
  <si>
    <t>Le niveau de support responsable de la résolution de l’incident doit être indiqué dans la fiche d’incident. Cette information doit être conservée après la clôture de l’incident</t>
  </si>
  <si>
    <t>Chaque basculement doit provoquer une remontée d’alarme permettant à l’exploitant d’analyser, notamment à partir de la lecture des journaux de traces, la cause probable de l’incident, de résoudre éventuellement cet incident et, le cas échéant, d’escalader cet incident vers un mainteneur tiers de composants matériels ou logiciels</t>
  </si>
  <si>
    <t>Un mécanisme de calcul de disponibilité d’un service ou de mesure de temps de réponse doit être mis en oeuvre. Deux principes de fonctionnement sont possibles :
• Mise en place d’un robot jouant en boucle des scénarios représentatifs et mesurant les temps de réponse ou enregistrant, en cas d’erreur, les temps de dysfonctionnements. 
• Mise en place de traces au niveau de requêtes représentatives enregistrant les temps de réponse et les erreurs.</t>
  </si>
  <si>
    <t>La politique de gestion des flux doit également être clairement définie. L’hébergeur ne doit réaliser une opération de modification de règles de filtrage que dans les cas de figure suivants :
• L’opération fait partie des tâches courantes de l’exploitation. 
• L’opération est exceptionnelle ou correspond à une évolution. Elle doit alors être validée par le gestionnaire des changements (et le RSSI, ou Responsable de la Sécurité des Systèmes d’Information) et faire l’objet d’une demande explicite formulée à l’hébergeur.</t>
  </si>
  <si>
    <t>Les incidents de sécurité, ou non respect d’une consigne de sécurité, doivent faire l’objet d’indicateurs contractuels avec une tolérance de zéro incident. Tout incident doit être sanctionné.</t>
  </si>
  <si>
    <t>Manuel d'exploitation</t>
  </si>
  <si>
    <t>Dispositifs de sûreté / Manuel d'exploitation</t>
  </si>
  <si>
    <t>Les outils de surveillance doivent permettre de remonter vers un ou plusieurs administrateurs :
• des alertes en cas de rupture de service ou d’anomalies de fonctionnement d’un service ou d’une procédure d’exploitation (batch, sauvegarde, ...) ;
• des informations utiles à la résolution d’incidents ;
• des indicateurs pertinents nécessaires pour des actions de maintenance préventive, évitant ainsi une dégradation de la disponibilité ou des performances ;
• des données statistiques, nécessaires par exemple pour affiner le modèle de dimensionnement des composants en fonction de la charge et des usages (en corrélation avec les indicateurs d’usage) ;
• des alertes de sécurité pertinentes ;
• des indicateurs de mesure de la qualité de service globale ou relative au périmètre d’un des acteurs.</t>
  </si>
  <si>
    <t>Surveillance, indicateurs, diagnostic et résolution de premier niveau</t>
  </si>
  <si>
    <t>Outils de surveillance / Description dispositif de surveillance</t>
  </si>
  <si>
    <t>Outils d'analyse / Description dispositif d'analyse</t>
  </si>
  <si>
    <t>Outils de mesure de la qualité de service / Description dispositif de mesure de la qualité de service</t>
  </si>
  <si>
    <t>Outils d'exploitation / Manuel d'exploitation</t>
  </si>
  <si>
    <t>Outil de gestion des configurations / Description processus de gestion des configurations</t>
  </si>
  <si>
    <t>Documentation outil et processus de gestion des incidents</t>
  </si>
  <si>
    <t>Se référer au schéma directeur de la sécurité (SDI) et à l'Annexe Juridique au SDET élaborés par le MEN.</t>
  </si>
  <si>
    <t>Dispositifs de sécurité</t>
  </si>
  <si>
    <t>Description dispositifs de sécurité</t>
  </si>
  <si>
    <t>Procédure de mise en exploitation / Description des environnements</t>
  </si>
  <si>
    <t>Livrables</t>
  </si>
  <si>
    <t>Journalisation</t>
  </si>
  <si>
    <t>Exploitation courante</t>
  </si>
  <si>
    <t>Journalisation
Se reporter à l’Annexe Juridique au Schéma Directeur des Espaces Numériques de Travail</t>
  </si>
  <si>
    <t>Sécurisation des données, sauvegarde et archivage</t>
  </si>
  <si>
    <t>Sécurisation des données, sauvegarde et archivage
Voir la liste des engagements dans l'annexe Stratégie Exploitation Chap 5.3.2.1</t>
  </si>
  <si>
    <t>Lutte anti-virale
Voir détail dans l'annexe Stratégie Exploitation Chap 5.3.3.1</t>
  </si>
  <si>
    <t>Prinicipes</t>
  </si>
  <si>
    <t xml:space="preserve">Relations entre intégrateur et mainteneur </t>
  </si>
  <si>
    <t>Relations entre hébergeur/exploitant et intégrateur/mainteneur</t>
  </si>
  <si>
    <t>Services standards et spécifiques</t>
  </si>
  <si>
    <t>Les matériels et logiciels standards de base peuvent être la propriété du financeur de l’ENT, qui signe alors les contrats de maintenance de ces composants. Les exploitants et mainteneurs de l’ENT doivent dans ce cas, avoir accès au support prévu dans le cadre de ces contrats de maintenance.</t>
  </si>
  <si>
    <t>Propriété des matériels et logiciels</t>
  </si>
  <si>
    <t>Qualités des prestataires extérieurs et exigences contractuelles</t>
  </si>
  <si>
    <t>Documentation sur la qualité de service / Plan d'Assurance Qualité</t>
  </si>
  <si>
    <t>Contrats de services</t>
  </si>
  <si>
    <t>Lorsque les porteurs de projet ENT (académie-collectivités, ou EPLE) souhaitent interfacer l’ENT avec un service tiers, une convention de service doit être élaborée entre les parties concernées afin que les rôles respectifs au sein de ces projets, leurs engagements et le traitement des données à caractère personnel des utilisateurs soient précisément définis.</t>
  </si>
  <si>
    <t>Préconisation de la CNIL  : Délibération n°2006 – 104 du 27 avril 2007 relative aux ENT</t>
  </si>
  <si>
    <t>L’outil de gestion des problèmes utilisé pour la maintenance, c’est-à-dire pour la correction des causes des incidents dans des modules logiciels ou matériels, doit également permettre d’enregistrer toutes les données utiles pour la mesure des délais de correction et des indicateurs contractuels du prestataire de maintenance.</t>
  </si>
  <si>
    <t>Fonctions recommandées Suivi individuel des élèves :
• Gestion des notes (mise à jour / consultation) et des bulletins scolaires
• Suivi des compétences
• Gestion des absences</t>
  </si>
  <si>
    <t>L’identifiant d’un utilisateur ne devrait pas être réaffecté à une autre personne, même si celui-ci n’a plus accès à l’ENT.</t>
  </si>
  <si>
    <t>Les mots de passe devraient être stockés de manière chiffrée et irréversible, éventuellement sous forme d’empreintes numériques.</t>
  </si>
  <si>
    <t>Les flux XML utilisés pour communiquer entre les briques de service et le socle de l’ENT devraient être conformes à des schémas XML ouverts, publiés, et documentés, et respectant l’esprit du XML (notamment la séparation de la structure et de la forme du contenu).</t>
  </si>
  <si>
    <t>Les serveurs d’applications devraient permettre les développements objets. Les architectures reposant sur des langages procéduraux PEUVENT être utilisées à la marge (pour fournir certains services applicatifs) mais ne devraient pas être utilisées pour le coeur de l’espace numérique de travail pour des raisons de maintenabilité.</t>
  </si>
  <si>
    <t>L’intégrateur doit élaborer  l’étude de dimensionnement qui doit indiquer précisément les caractéristiques nécessaires de la plate-forme (dimensionnement, paramétrage, …) et les actions que l’exploitant doit mener : actions préventives (surveillance, opérations récurrentes d’optimisation et de nettoyage,…) ou correctives (remplacement de composants matériels, paramétrages, changement d’horaires de programmation de batchs, …).</t>
  </si>
  <si>
    <t>Tout contrat avec un prestataire extérieur doit pouvoir être résilié pour convenance, pour manquement de l’une ou l’autre des parties ou pour non respect chronique des niveaux de service contractualisés. Le contrat doit exiger une garantie de bonne fin, en fin de marché ou après résiliation. Cette garantie doit inclure une clause de réversibilité permettant à un tiers de s’approprier l’activité dans des conditions optimales et sans risque de dégradation de la qualité de service ou de la maintenabilité de l’ENT, en exigeant du prestataire initial sa participation pour la migration éventuelle des services de l’ENT sur le nouveau site, et en assurant une continuité de service ou en limitant le temps d’indisponibilité lors du basculement.</t>
  </si>
  <si>
    <t>Les objectifs de qualité de service doivent être précisés, les indicateurs de mesure ne doivent pas  être ambigus et la méthode de mesure doit être définie.</t>
  </si>
  <si>
    <t>Le contrat doit donc également contenir des garde-fous permettant de traiter des incidents de prestations ou de sécurité ayant pour conséquence ou pouvant entraîner un incident grave, et précisant un engagement sur un plan d’actions correctives ou préventives</t>
  </si>
  <si>
    <t>Un contrat doit engager le prestataire à respecter toutes les consignes de sécurité nécessaires et, notamment, sur les aspects de la confidentialité.</t>
  </si>
  <si>
    <t>Le prestataire de maintenance ou d’exploitation doit s’engager contractuellement sur des types de prestations prévisibles aussi bien en termes de coûts (unités d’oeuvre) que de délais d’exécution, tout en maintenant l’engagement sur les niveaux de service fixés au départ.</t>
  </si>
  <si>
    <t>Le fournisseur de l’ENT, ou intégrateur, doit, sur la base du cahier des charges, justifier les qualités de la solution qu’il propose en termes non seulement de conformité, de fiabilité, de performance et de sécurité, mais également d’évolutivité, de pérennité et de capacité à absorber les évolutions de charge et de volume de données</t>
  </si>
  <si>
    <t>L'ENT doit mettre en place des liens d’accès aux services :
• par fédération ;
• par intégration de type RSS ou autre XML par intégration des applications sur le serveur d’intégration directement.</t>
  </si>
  <si>
    <t>Architecture technique</t>
  </si>
  <si>
    <t>l’ENT est une une architecture 4 tiers logique, composée :
• du client ou demandeur de ressources ;
• du serveur frontal Web ;
• du serveur d’application ;
• du serveur de base de données.</t>
  </si>
  <si>
    <t>Pour gérer la capacité de montée en charge et la haute disponibilité, l’ENT PEUT recourir à :
• une architecture de type « ferme de serveurs » pour les serveurs Web frontaux (présentation) avec dispositif de répartition de charge ;
• une redondance des serveurs d’application avec équilibrage de charge et/ou de tolérance en cas de panne ;
• des clusters de bases de données</t>
  </si>
  <si>
    <t>En termes de gestion des identités et des habilitations, il est important de mettre en place des fonctions de provisioning et des workflows qui permettent dès l’ouverture du service de correctement adresser la problématique de gestion des utilisateurs et de leurs droits ;</t>
  </si>
  <si>
    <t>En termes de contrôle d’accès, la fonction de SSO devra permettre d’assurer une authentification unique (permettant de répondre à l’un des objectifs de l’ENT qui est « un point d’accès unique ») tout en assurant un niveau de sécurité global sur l’ensemble des services mis à disposition des usagers</t>
  </si>
  <si>
    <t>L’annuaire devra contenir toutes les informations de sécurité permettant d’accéder aux services de l’ENT</t>
  </si>
  <si>
    <t>Concernant les services portail, il faudra dès le départ mettre en place un portail unique qui permette d’accéder à l’ensemble des services, même si ces services sont distants (par exemple : service d’établissement, service d’un partenaire).</t>
  </si>
  <si>
    <t>Concernant les services applicatifs, on pourra dans un premier temps intégrer les services par des mécanismes simples de redirection de type HTTP, mais en cible on préconisera une intégration des services au portail en s’appuyant sur des interfaces de type Web services pour faciliter l’homogénéité de l’espace de travail : personnalisation et la présentation des services</t>
  </si>
  <si>
    <t>Accessibilité</t>
  </si>
  <si>
    <t>Ergonomie / Navigation</t>
  </si>
  <si>
    <t>Thème</t>
  </si>
  <si>
    <t>L'administrateur peut bloquer des adresses indésirables (gestion de l'antispamming)</t>
  </si>
  <si>
    <t>La messagerie de l’ENT doit pouvoir être limitée à un usage de communication exclusivement interne à l’école/l'établissement pour les usagers spécifiés</t>
  </si>
  <si>
    <t>La messagerie de l’ENT doit permettre de limiter la communication externe des usagers spécifiés à des listes blanches (de domaine, ou d’usagers)</t>
  </si>
  <si>
    <t>Les usagers spécifiés peuvent bloquer des adresses indésirables (gestion de l'antispamming)</t>
  </si>
  <si>
    <t>Les usagers spécifiés disposent d’un cahier de liaison ou cahier de correspondance personnel</t>
  </si>
  <si>
    <t>Tout usager dispose de lecteurs des formats audio/vidéo les plus utilisés</t>
  </si>
  <si>
    <t>Les usagers spécifiés peuvent créer des groupes d'usagers, en désigner les membres et leurs droits sur les outils ou espaces mis à disposition du groupe, et fixer la durée d’existence du groupe</t>
  </si>
  <si>
    <t>Tout usager doit disposer d'un outil de recherche portant sur l’ensemble des données structurées et non structurées auxquelles il a accès sur son espace numérique de travail (fichiers, fichiers audio/vidéo, pages Web, courriels et pièces attachées, forums, etc.)</t>
  </si>
  <si>
    <t>L’administrateur dispose d’un outil lui permettant de gérer l’espace numérique de travail : gestion des usagers, gestion des groupes d’usagers, gestion des services, gestion des profils et des autorisations, personnalisation de l’espace numérique de travail au niveau école/établissement, délégation de droits d’administration (service par service, aux usagers spécifiés), sauvegardes et restauration des données, transition d’une année scolaire vers la suivante,,…</t>
  </si>
  <si>
    <t>Il est recommandé de porter une attention particulière à l’étude de dimensionnement que doit élaborer l’intégrateur et qui doit indiquer précisément les caractéristiques nécessaires de la plate-forme et les actions que l’exploitant doit mener : actions préventives ou correctives.</t>
  </si>
  <si>
    <t>Étude de dimensionnement</t>
  </si>
  <si>
    <t>Analyse de risques concernant la réversibilité</t>
  </si>
  <si>
    <t>Organisation du support</t>
  </si>
  <si>
    <t>Outil de gestion des incidents
Documentation outil et processus de gestion des incidents
Organisation du support</t>
  </si>
  <si>
    <t>Outil de gestion des incidents
Documentation outil et processus de gestion des incidents</t>
  </si>
  <si>
    <t>Documentation processus de gestion des incidents
Organisation du support</t>
  </si>
  <si>
    <t>La qualité du centre d’appel doit être mesurée et contractualisée. Elle peut se traduire par :
• une capacité de nombre de prises d’appels simultanés,
• un taux de décroché,
• un taux moyen de temps d’attente,
• etc.</t>
  </si>
  <si>
    <t>Les soumissionnaires à une consultation de fourniture de services d’ENT devront détailler les mécanismes de surveillance et de trace qu’ils prévoient de mettre en oeuvre.</t>
  </si>
  <si>
    <t>Description dispositif de mesure de la qualité de service</t>
  </si>
  <si>
    <t>Lorsque l'interfaçage d'un service distant va au delà de la simple présentation du lien web sans réauthentification, les interactions entre les services de l’ENT et les services distants devraient se baser sur les standards Web Services.</t>
  </si>
  <si>
    <t>Mise en exploitation</t>
  </si>
  <si>
    <t>Porter une attention particulière aux aspects contractuels relatifs à la définition des objectifs calendaires et des engagements de planning demandés aux prestataires extérieurs (pour tenir compte des contraintes calendaires des ENT)</t>
  </si>
  <si>
    <t>Gestion de projet</t>
  </si>
  <si>
    <t>Reversibilité</t>
  </si>
  <si>
    <t>Opter pour une classification simple des incidents (bloquant, majeur, mineur)</t>
  </si>
  <si>
    <t>Exemple de classification : 
Bloquant / Majeur / Mineur</t>
  </si>
  <si>
    <t>Les 3 niveaux de support sont :
• Centre d’appels et Support de niveau 1
• Support de niveau 2 (Spécialistes)
• Support de niveau 3 (Experts)</t>
  </si>
  <si>
    <t xml:space="preserve">La répartition des tâches liées à l’analyse et à la résolution des incidents entre les 3 niveaux est décrite dans l'annexe Stratégie Exploitation Chap 5.2.3 </t>
  </si>
  <si>
    <t>La solution respecte les règles de sécurité du Référentiel général de sécurité (qui définit un ensemble de règles de sécurité qui s'imposent aux autorités administratives dans la sécurisation de leurs systèmes d’information). Ce document est disponible à l’adresse : http://references.modernisation.gouv.fr/rgs-securite</t>
  </si>
  <si>
    <t>Fournir, sur la page d’accueil de la solution ENT et la page de création d’un compte ENT, le lien vers l’ARU-003 auquel le responsable des traitements s’est engagé en conformité.</t>
  </si>
  <si>
    <r>
      <t xml:space="preserve">Respect des standards et les normes élaborés et publiés par les organismes de références :
</t>
    </r>
    <r>
      <rPr>
        <sz val="10"/>
        <rFont val="Arial"/>
        <family val="0"/>
      </rPr>
      <t>•</t>
    </r>
    <r>
      <rPr>
        <sz val="10"/>
        <rFont val="Calibri"/>
        <family val="2"/>
      </rPr>
      <t xml:space="preserve"> LOM (Learning Object Metadata),
• LOM-FR
• ScoLOMFR</t>
    </r>
  </si>
  <si>
    <t>Environnement de démonstration / Maquette</t>
  </si>
  <si>
    <t>Outil et guide d'administration de l'ENT</t>
  </si>
  <si>
    <t>Interface et documentation de gestion des droits</t>
  </si>
  <si>
    <t>Interface et documentation de gestion des rôles et des droits</t>
  </si>
  <si>
    <t>Documentation des
indicateurs de surveillance et
rapports</t>
  </si>
  <si>
    <t>Guide utilisation Messagerie</t>
  </si>
  <si>
    <t>L’intégrateur doit mettre au point une procédure de réversibilité, destinée à permettre un changement de titulaire pour la maintenance de l’ENT, à renforcer ainsi le niveau de maintenabilité de cet ENT et à en garantir la pérennité.</t>
  </si>
  <si>
    <t>Procédure de réversibilité documentée</t>
  </si>
  <si>
    <t>Processus de mise en production et de maintenance</t>
  </si>
  <si>
    <t>Communication vers les  utilisateurs</t>
  </si>
  <si>
    <t>L’opération de changement ne doit être close qu’après une courte phase d’observation du comportement de la plate-forme suite à l’application de ce changement. En cas d’insuccès, un plan d’actions correctives doit être mis en place (pour permettre un retour arrière temporaire ou définitif)</t>
  </si>
  <si>
    <t>Livrables projet d'intégration</t>
  </si>
  <si>
    <t>Processus d'évolution des documents</t>
  </si>
  <si>
    <t>Tests</t>
  </si>
  <si>
    <t>Planning de déploiement</t>
  </si>
  <si>
    <t>La gestion de projet doit se poursuivre lors du cycle de maintenance de l’ENT. La fréquence et l’organisation des comités peuvent être adaptées à cette phase.</t>
  </si>
  <si>
    <t>Description des rôles des différents acteurs</t>
  </si>
  <si>
    <t>Audits</t>
  </si>
  <si>
    <t>Réversibilité</t>
  </si>
  <si>
    <t>Activités d'exploitation</t>
  </si>
  <si>
    <t>Gestion des droits</t>
  </si>
  <si>
    <t>Stratégie et plan de tests</t>
  </si>
  <si>
    <t>Stratégie et plan de tests, Résultats des tests</t>
  </si>
  <si>
    <t>Le prestataire retenu doit élaborer un Plan d’Assurance Qualité dès le démarrage des prestations qu’il devra mettre à jour selon une périodicité prédéfinie.</t>
  </si>
  <si>
    <t>Plan d'Assurance Qualité</t>
  </si>
  <si>
    <t>Ouitl de gestion des incidents
Documentation outil et processus de gestion des incidents</t>
  </si>
  <si>
    <t>Documentation processus de gestion des incidents</t>
  </si>
  <si>
    <t>Documentation processus de gestion des incidents
Contrats de services</t>
  </si>
  <si>
    <t>Les processus de gestion des droits d’accès aux services et aux données doivent être clairement définis. Les domaines de responsabilité de l’hébergeur et les précautions de sécurité doivent être précisés dans le contrat.</t>
  </si>
  <si>
    <t>Politique de gestion des flux</t>
  </si>
  <si>
    <t>Gestion des flux</t>
  </si>
  <si>
    <t>Référentiels de la solution logicielle documentés</t>
  </si>
  <si>
    <t>Architecture de la solution logicielle</t>
  </si>
  <si>
    <t>Ensembles des documents produits lors du projet ENT</t>
  </si>
  <si>
    <t>Journaux produits
Manuel d'exploitation</t>
  </si>
  <si>
    <t>Documentation sur la gouvernance du projet</t>
  </si>
  <si>
    <t>Politique d'évolution de l'ENT</t>
  </si>
  <si>
    <t>Il est également recommandé que l’outil de gestion des incidents soit accessible à l’ensemble des acteurs principaux de la chaîne de résolution ou, si ce n’est pas possible, puisse envoyer automatiquement la signalisation de l’assignation d’un incident à un acteur n’y ayant pas accès (message électronique, SMS, …).</t>
  </si>
  <si>
    <t>Si le mainteneur utilise un outil différent pour gérer les incidents nécessitant une correction dans un ou plusieurs composants de l’ENT, il est recommandé de mettre en oeuvre une interface de transferts automatiques entre cet outil et l'outil de gestion des incidents remontés par les outils de surveillance ou signalés par les utilisateurs.</t>
  </si>
  <si>
    <t>Il est fortement recommandé que l'outil de gestion des incidents puisse également gérer une base de connaissance et fournir une aide au diagnostic (ex : arborescence de diagnostic).</t>
  </si>
  <si>
    <t>Il est recommandé d’étudier plusieurs scénarios possibles d’optimisation d'utilisation des différentes plates-formes, notamment lors de la consultation de soumissionnaires.</t>
  </si>
  <si>
    <t>Afin de simplifier la définition des domaines de responsabilité des différents prestataires, il est recommandé de confier toutes les activités d’exploitation à l’hébergeur, y compris l’ensemble de celles relatives à l’exploitation des services applicatifs (ex : optimisation des bases de données, gestion des traces générées par les services applicatifs, …).</t>
  </si>
  <si>
    <t>La mise en production d’un ENT ou d’une évolution majeure d’un ENT doit être précédée par une phase de tests et de recette (VABF) chargée de valider la solution à déployer, les procédures et outils de mise en exploitation et d’exploitation.</t>
  </si>
  <si>
    <t>Après la mise en exploitation de l’ENT, et le passage du projet en mode de maintenance, tout changement doit alors suivre le cycle "VABF- Mise en production - VSR" ou un cycle simplifié en fonction de la complexité et du niveau de risque de ce changement.</t>
  </si>
  <si>
    <t>Pour l'enseignement secondaire La solution offre un accès personnel, personnalisé et personnalisable par profil et l’utilisateur final. Elle offre à minima des accès pour les profils suivants :
• les élèves ;
• les responsables légaux des élèves (parents d’élèves, tuteurs…) ;
• les enseignants ;
• les entreprises (chef d’entreprise, tuteur de stage) ;
• les chefs de travaux ;
• les personnes en relation avec les élèves ;
• les documentalistes ;
• le chef d’établissement et ses adjoints ;
• les conseillers principaux d’éducation et leurs équipes de conseillers d’éducation ;
• les personnels administratifs et techniques ;
• le personnel d’orientation ;
• les gestionnaires et agents- comptables ;
• les chefs de travaux (lycées professionnels) ;
• le personnel médico-social ;
• les inspecteurs d’académie – IPR et corps d’inspection ;
• le DASEN ou ses collaborateurs ;
• les responsables d’enseignement spécialisé (Directeur SEGPA, Responsable UPI, etc.) ;
• les collectivités territoriales ;
• les intervenants extérieurs ;
• les syndicats ;
• les administrateurs de l’ENT (administrateur technique et fonctionnnel)</t>
  </si>
  <si>
    <t>Tout usager dispose d'un agenda personnel</t>
  </si>
  <si>
    <t>L’utilisation des ascenseurs verticaux et horizontaux est à limiter sur la page d’accueil.</t>
  </si>
  <si>
    <t>Le positionnement d'une zone alerte est à privilégier en partie haute de l’écran.
Les messages mis à jour par le chef d’établissement ou l’équipe de direction en charge de l’animation de l’ENT, ne sont pas statiques. (défilement, clignotement,…).</t>
  </si>
  <si>
    <t>Les services appelés à partir de la page d’accueil pourront être représentés par un composant d’interface graphique (widget ou autre interface) défini ou non par un comité éditorial.</t>
  </si>
  <si>
    <t>La page d’accueil doit permettre à l’usager de s’abonner à des flux RSS existants ou à venir. Une bibliothèque de flux doit être accessible en page d’accueil.</t>
  </si>
  <si>
    <t>Les notifications et informations de mises à jour doivent être prévues sur la page d’accueil de l’élève, en particulier celles :
• de la boite mail de l’ENT,
• des espaces de discussion (forums, listes) et blogs
• des dépôts dans les espaces partagés</t>
  </si>
  <si>
    <t>Page d'accueil</t>
  </si>
  <si>
    <t>La page d’accueil doit comporter un lien privilégié vers la vue « Médiacentre de l’élève »</t>
  </si>
  <si>
    <t>Profils "Élèves" et "Enseignant"</t>
  </si>
  <si>
    <t>Chap. 8.4.1</t>
  </si>
  <si>
    <t>Les contenus proposés dans la page d’accueil doivent être proposés par défaut à la première connexion et personnalisables par l’enseignant (cases à cocher/décocher pour activer/désactiver l’affichage du contenu), à l’exception des informations issues des administrations dont ils dépendent.</t>
  </si>
  <si>
    <t>Les enseignants documentalistes utilisent le même service page d’accueil de l’enseignant que les enseignants des autres disciplines.</t>
  </si>
  <si>
    <t>La page d’accueil doit être personnalisable par l’enseignant et être proposée déjà avec un contenu pour permettre aux usagers moins avertis de disposer d’une page d’accueil « utile ».</t>
  </si>
  <si>
    <t>La discipline associée à l’enseignant, nécessaire dans la zone « Personnelle » pourra être déduite des attributs de l’annuaire de l’ENT.</t>
  </si>
  <si>
    <t>Les services dédiés à une discipline doivent être par défaut proposés aux enseignants en charge de la discipline. Le paramétrage initial ne doit pas être à la charge de l’équipe d’animation de l’ENT pour chacun des usagers.</t>
  </si>
  <si>
    <t>La page d’accueil de l’enseignant doit permettre d’ajouter des liens privilégiés vers des sites externes à l’ENT avec ou sans réauthentification de l’usager.</t>
  </si>
  <si>
    <t>Sur sa page d’accueil, l’enseignant dispose d’un moteur de recherche sur l’ENT.</t>
  </si>
  <si>
    <t>La page d’accueil doit permettre aux différentes institutions pertinentes de proposer du contenu profilé réactualisé et ne pas être uniquement un portail vers l’extérieur.</t>
  </si>
  <si>
    <t>Profil "Enseignant"</t>
  </si>
  <si>
    <t>La vue « Médiacentre » est organisée en 3 ensembles indispensables :
• l’ensemble « Mes abonnements » (voir définition en paragraphe 8.3.2.6)
• l’ensemble « Centre Documentaire »
• l’ensemble « Mes sélections »</t>
  </si>
  <si>
    <t>Des filtres doivent permettre un affichage des ressources pédagogiques éditoriales accessibles selon plusieurs angles : disciplines, type pédagogique de la ressource, type de document, établissement (c’est le cas notamment pour les usagers qui exercent dans plusieurs établissements), classes/groupes associés à l’enseignant</t>
  </si>
  <si>
    <t>L’affichage des catégories de ressources pédagogiques éditoriales accessibles doit rester compréhensible pour l’usager (les types documentaires des normes de description peuvent difficilement être utilisés de façon brute). Par défaut, les dénominations du paragraphe 8.4.1 du SDET (colonne « type d’informations ») peuvent être utilisées.</t>
  </si>
  <si>
    <t>Les typologies utilisées pour permettre l’affichage des catégories de ressources doivent s’appuyer sur une norme partagée entre fournisseurs d’ENT et fournisseurs de ressources (la norme scoLOMFR est préconisée). La classification proposée par l’ENT doit s’appuyer sur « Type pédagogique de la ressource » (5.2) et « typologie générale de documents » (1.10) du scolLOMFR.</t>
  </si>
  <si>
    <t>Par défaut, une typologie pour présenter les accès aux différentes ressources doit être proposée sur la base suivante (cf. deuxième colonne du tableau) :
• Dictionnaires – encyclopédies (en lien avec scoLOMFR 5.2 type pédagogique de la ressource : matériel de référence)
• Manuels (en lien avec scoLOMFR 5.2 : manuel d’enseignement)
• Multimédias pédagogiques (en lien avec scoLOMfr 5.2 : animation, jeu éducatif…)
• Ressources pour s’entrainer (en lien avec scoLOMFR 5.2: exercices, questionnaire, tutoriels...)</t>
  </si>
  <si>
    <t>L’enseignant doit pouvoir visualiser tous les abonnements EPLE</t>
  </si>
  <si>
    <t>Profil "Élèves"</t>
  </si>
  <si>
    <t>Les tests à effectuer ne se limitent pas à la vérification fonctionnelle des services de l’ENT. Toutes les procédures de mise en exploitation doivent être testées et, notamment :
• les procédures d’installation et de migration ;
• les procédures de reprise en cas d’incidents graves (basculement des traitements sur une des unités centrales du système redondé) ;
• les procédures et enchaînements de procédures (consignes) de remise en ordre de marche manuelle de tout ou partie de la plate-forme de production ;
• les procédures de sauvegardes et de restaurations ;
• les procédures de supervision ;
• les procédures de mise en exploitation et, le cas échéant, de migration, les tests de vérification de la mise en exploitation, ainsi que les éventuelles procédures de retour arrière en cas d’insuccès.</t>
  </si>
  <si>
    <t>Les tests de non-régression et la stratégie de test doivent, si nécessaire, évoluer en fonction des incidents rencontrés en exploitation et des retours d’expérience.</t>
  </si>
  <si>
    <t>Des tests de performance doivent permettre de calibrer la plate-forme avant une mise en exploitation, d’optimiser les paramétrages et d’affiner le dossier de dimensionnement de la plateforme</t>
  </si>
  <si>
    <t>L’ensemble des acteurs de réalisation, de maintenance ou d’exploitation d’un ENT doivent pouvoir être audités (audits de sécurité, de qualité des réalisations technologiques,de contrôle de la qualité des processus mis en œuvre)</t>
  </si>
  <si>
    <t>Les modalités de transfert la maintenance et/ou l’exploitation de l’ENT  à un nouveau partenaire doivent être définies dans le contrat.</t>
  </si>
  <si>
    <t>Le plan de réversibilité de maintenance et celui d’exploitation doivent être mis à jour de manière régulière et, notamment, à l’occasion de changements importants.</t>
  </si>
  <si>
    <t>Les opérations d'exploitation exceptionnelles ou projets doivent faire l’objet de demandes de travaux (DT). Les modalités et le niveau d’engagement de ces opérations doivent être contractualisés.</t>
  </si>
  <si>
    <t>Toute mise en exploitation doit être précédée d’une série de tests et de travaux préalables à réaliser sur un équipement composé de plusieurs plates-formes :
• une plate-forme de développement utilisée pour le codage des développements spécifiques et la réalisation des tests unitaires;
• une plate-forme d’intégration et de recette, utilisée pour l’intégration des différents modules logiciels, la mise au point d’ensemble, la réalisation des tests fonctionnels et la recette avant la mise en production (VABF) ;
• une plate-forme de diagnostic et de résolution d’incidents et de problèmes ;
• une plate-forme de pré-production, proche de la plate-forme de production et dont la configuration doit être similaire à cette dernière, permettant de réaliser les tests de mise en production avant toute migration effective de la plate-forme de production ;
• la plate-forme de production ;
• une plate-forme de formation et de démonstrations (communication).</t>
  </si>
  <si>
    <t>Dans le cas d’usages multiples de certaines plates-formes, une gestion des priorités doit être mise en place afin de ne pas pénaliser la qualité de service. De manière générale, les opérations de résolution des incidents majeurs doivent être prioritaires à toute autre activité. Les plannings des autres projets doivent être adaptés en conséquence.</t>
  </si>
  <si>
    <t>Un cloisonnement de la plate-forme de production doit être mis en place afin d’empêcher le moindre accès aux données de l’ENT à partir d’une des autres plates-formes.</t>
  </si>
  <si>
    <t>Les procédures de réinstallation de tout ou partie de plate-forme ne doivent pas  se limiter à des procédures unitaires d’installation de chacun des composants. La remise en fonctionnement de la plate-forme doit, dans la majorité des cas, s’effectuer selon un processus préalablement validé afin de garantir une remise en cohérence de la plate-forme en composants et en données tout en limitant le temps d’interruption de service.</t>
  </si>
  <si>
    <t>Tous les utilisateurs de l’ENT, y compris les administrateurs et exploitants, doivent avoir et utiliser un identifiant nominatif. Tout identifiant de groupe doit être exclu.</t>
  </si>
  <si>
    <t xml:space="preserve"> La liste des exploitants ou administrateurs habilités doit être mise à jour en permanence.</t>
  </si>
  <si>
    <t>Une journalisation des accès aux ressources et des actions associées, aussi bien des usagers que des personnels techniques (administrateurs, exploitants, …), doit être mise en place. Les journaux ainsi constitués doivent impérativement contenir les informations relatives à l’identifiant nominatif, la date et heure de l’accès et les opérations effectuées.</t>
  </si>
  <si>
    <t>la gestion des traces doit s’articuler autour de plusieurs opérations et, notamment :
• L’analyse et la corrélation des journaux de trace en vue d’une procédure de remontée d’incident. La fréquence d’analyse doit se faire en fonction de la criticité du système d’information concerné et de la sensibilité des informations.
• La protection des journaux en confidentialité en définissant précisément les acteurs ayant des droits administratifs sur les journaux et en intégrité en vérifiant les mécanismes générant les traces.
• La sauvegarde, le stockage et l’archivage des journaux en vue d’une restauration éventuelle en cas de panne ou de sinistre.
• La remontée d’alertes en cas d’évènements majeurs mettant en péril la sécurité du système d’information. Le système PEUT, le cas échéant, s’interfacer avec le processus de gestion d’incidents.
etc.</t>
  </si>
  <si>
    <t>La durée de conservation des données en ligne, sauvegardées ou archivées doit être en conformité, avec les besoins exprimés, les règles de sécurité, les accords des propriétaires des données personnelles, et la législation en vigueur</t>
  </si>
  <si>
    <t>Une stratégie de sauvegarde est à définir en fonction des données à sauvegarder. Elle doit également intégrer l’ensemble des données :
• Services réseaux, socle et applicatifs
• Configuration et paramétrage
• Données personnelles et publiques
• Traces</t>
  </si>
  <si>
    <t>Un (des) agenda global (globaux) de l’école/l’établissement est (sont) disponible(s).</t>
  </si>
  <si>
    <t>L’accès en lecture ou écriture aux agendas partagés est paramétrable suivant les catégories d’usagers</t>
  </si>
  <si>
    <t>Tout usager dispose d'un espace de stockage de fichiers personnels en ligne</t>
  </si>
  <si>
    <t>Par défaut, la sauvegarde des fichiers produits avec les outils bureatiques s'effectue sur l'espace de stockage en ligne de l'usager</t>
  </si>
  <si>
    <t>La solution logicielle doit être accessible depuis tout point réseau (école, établissement, académie, domicile, collectivité…)</t>
  </si>
  <si>
    <t>Les services fournis par la solution logicielle doivent être accessibles aux personnes handicapées. L'accessibilité des services concerne l'accès à tout type d'information sous forme numérique quels que soient le moyen d'accès, les contenus et le mode de consultation.</t>
  </si>
  <si>
    <t>La solution logicielle dispose de fonctionnalités facilitant la navigation de l’utilisateur</t>
  </si>
  <si>
    <t>La solution logicielle présente de manière cohérente le contenu et les services numériques accessibles par un usager.</t>
  </si>
  <si>
    <t>La solution logicielle propose des services essentiels intégrés</t>
  </si>
  <si>
    <r>
      <t xml:space="preserve">
Pour chaque engagement de service ou dispostion technique :
Sont indiqués sur la partie gauche de la grille</t>
    </r>
    <r>
      <rPr>
        <sz val="10"/>
        <color indexed="8"/>
        <rFont val="Calibri"/>
        <family val="2"/>
      </rPr>
      <t xml:space="preserve">
</t>
    </r>
    <r>
      <rPr>
        <sz val="10"/>
        <color indexed="12"/>
        <rFont val="Wingdings"/>
        <family val="0"/>
      </rPr>
      <t>ð</t>
    </r>
    <r>
      <rPr>
        <sz val="10"/>
        <color indexed="8"/>
        <rFont val="Calibri"/>
        <family val="2"/>
      </rPr>
      <t xml:space="preserve">le détail de l'enregistrement ou de la disposition technique
</t>
    </r>
    <r>
      <rPr>
        <sz val="10"/>
        <color indexed="12"/>
        <rFont val="Wingdings"/>
        <family val="0"/>
      </rPr>
      <t>ð</t>
    </r>
    <r>
      <rPr>
        <sz val="10"/>
        <color indexed="8"/>
        <rFont val="Calibri"/>
        <family val="2"/>
      </rPr>
      <t xml:space="preserve">le thème auquel il peut être rattaché (voir explication ci-dessous)
</t>
    </r>
    <r>
      <rPr>
        <sz val="10"/>
        <color indexed="12"/>
        <rFont val="Wingdings"/>
        <family val="0"/>
      </rPr>
      <t>ð</t>
    </r>
    <r>
      <rPr>
        <sz val="10"/>
        <color indexed="8"/>
        <rFont val="Calibri"/>
        <family val="2"/>
      </rPr>
      <t xml:space="preserve">s'il fait partie du socle ENT
</t>
    </r>
    <r>
      <rPr>
        <sz val="10"/>
        <color indexed="12"/>
        <rFont val="Wingdings"/>
        <family val="0"/>
      </rPr>
      <t>ð</t>
    </r>
    <r>
      <rPr>
        <sz val="10"/>
        <color indexed="8"/>
        <rFont val="Calibri"/>
        <family val="2"/>
      </rPr>
      <t xml:space="preserve">le moyen d'évaluation à privilégier
</t>
    </r>
    <r>
      <rPr>
        <sz val="10"/>
        <color indexed="12"/>
        <rFont val="Wingdings"/>
        <family val="0"/>
      </rPr>
      <t>ð</t>
    </r>
    <r>
      <rPr>
        <sz val="10"/>
        <color indexed="8"/>
        <rFont val="Calibri"/>
        <family val="2"/>
      </rPr>
      <t xml:space="preserve">en fonction du moyen d'évaluation, les éléments permettant d'évaluer ou de vérifier l'évaluation réalisée (Documents de référence et autres enregistrements)
</t>
    </r>
    <r>
      <rPr>
        <sz val="10"/>
        <color indexed="12"/>
        <rFont val="Wingdings"/>
        <family val="0"/>
      </rPr>
      <t>ð</t>
    </r>
    <r>
      <rPr>
        <sz val="10"/>
        <rFont val="Calibri"/>
        <family val="2"/>
      </rPr>
      <t xml:space="preserve">le document de référence du cadre de référence documentaire recensant et décrivant cette exigence
</t>
    </r>
    <r>
      <rPr>
        <sz val="10"/>
        <color indexed="12"/>
        <rFont val="Wingdings"/>
        <family val="0"/>
      </rPr>
      <t>ð</t>
    </r>
    <r>
      <rPr>
        <sz val="10"/>
        <rFont val="Calibri"/>
        <family val="2"/>
      </rPr>
      <t xml:space="preserve">des commentaires éventuels précisant l'éxigence attendue, son thème de rattachement ou le contenu des documents de référence.
</t>
    </r>
    <r>
      <rPr>
        <b/>
        <sz val="10"/>
        <rFont val="Calibri"/>
        <family val="2"/>
      </rPr>
      <t>Sur la partie droite de la grille, l'acteur réalisant l'évaluation doit indiquer</t>
    </r>
    <r>
      <rPr>
        <sz val="10"/>
        <rFont val="Calibri"/>
        <family val="2"/>
      </rPr>
      <t xml:space="preserve">
</t>
    </r>
    <r>
      <rPr>
        <sz val="10"/>
        <color indexed="12"/>
        <rFont val="Wingdings"/>
        <family val="0"/>
      </rPr>
      <t>ð</t>
    </r>
    <r>
      <rPr>
        <sz val="10"/>
        <rFont val="Calibri"/>
        <family val="2"/>
      </rPr>
      <t xml:space="preserve">la date de l'évaluation
</t>
    </r>
    <r>
      <rPr>
        <sz val="10"/>
        <color indexed="12"/>
        <rFont val="Wingdings"/>
        <family val="0"/>
      </rPr>
      <t>ð</t>
    </r>
    <r>
      <rPr>
        <sz val="10"/>
        <rFont val="Calibri"/>
        <family val="2"/>
      </rPr>
      <t xml:space="preserve">le résultat de l'évaluation (conforme ou  non conforme)
</t>
    </r>
    <r>
      <rPr>
        <sz val="10"/>
        <color indexed="12"/>
        <rFont val="Wingdings"/>
        <family val="0"/>
      </rPr>
      <t>ð</t>
    </r>
    <r>
      <rPr>
        <sz val="10"/>
        <rFont val="Calibri"/>
        <family val="2"/>
      </rPr>
      <t>la justification du résultat s'il le souhaite</t>
    </r>
  </si>
  <si>
    <t>La convention de service doit comporter la liste des parties concernées et le rôle de chacune. Par exemple : 
• Nom des structures liées au projet (établissement, collectivité locale, services académiques, entreprise partenaire…). 
• Nom du service tiers. 
• Éditeur(s) de la solution ENT
• ...</t>
  </si>
  <si>
    <t>L’organisation entre les différentes parties doit être précisée dans la convention de service. 
En particulier, elle fera apparaître : 
• les moyens mis en œuvre pour assurer la coordination entre les différentes parties ; 
• la cellule en charge de l’administration de la solution d’ENT ;
• les conditions d’inscription et de retrait du fournisseur d’identités ;
• les relations entre membres : définition des relations bilatérales acceptées entre un fournisseur de services et un fournisseur d’identités ;
• la définition des documents de référence (dont les documents d’architecture technique).</t>
  </si>
  <si>
    <t>Les engagements des fournisseurs d’identités et des fournisseurs de services sont précisés dans l'annexe AAS chapitre 5.2.5.</t>
  </si>
  <si>
    <t>La convention de service doit préciser les engagements des différents acteurs, à savoir : 
• Les responsabilités communes. 
• Les engagements des fournisseurs d’identités. 
• Les engagements des fournisseurs de services.
• Les engagements des administrateurs de la solution.
• La durée de l’accord et les conditions de rupture et de renouvellement.</t>
  </si>
  <si>
    <t>La convention de service doit faire apparaitre les conditions et modalités d’inscription et de retrait d’un utilisateur vis-à-vis d’un service tiers. Notamment, elle mentionnera les éléments suivants :
• Inscription / désinscription d’un utilisateur de sa propre initiative (via l’ENT, via un formulaire en ligne à la première connexion…).
• Inscription / désinscription d’un utilisateur par un tiers (chef d’établissement, ENT…).</t>
  </si>
  <si>
    <t>La convention de service devra préciser la capacité d’un des acteurs du projet à sous-traiter tout ou partie de ses activités. Le cas échéant, les conditions, devoirs et responsabilités relatifs à cette sous-traitance devront être précisés dans la convention.</t>
  </si>
  <si>
    <t>Ensemble de documentations et de procédures de réalisation, d’intégration, de tests, de mise en production et d’exploitation</t>
  </si>
  <si>
    <t>La fourniture initiale doit inclure un ensemble de documentations et de procédures de réalisation, d’intégration, de tests, de mise en production et d’exploitation qui doivent être mises à jour tout au long des évolutions ultérieures dans le cadre des différentes opérations de maintenance.</t>
  </si>
  <si>
    <t>La procédure de réversibilité doit être mise à jour régulièrement suivant une périodicité prédéfinie.</t>
  </si>
  <si>
    <t>Toute mise en production, même d’une évolution mineure, doit faire l’objet de tests préalables, excepté dans de très rares cas où l’urgence prime (alerte importante de sécurité, …).</t>
  </si>
  <si>
    <t>La gestion des changements doit être sous le contrôle d’une personne désignée, appelée « gestionnaire des changements », faisant partie de l’équipe de maîtrise globale de l’ENT, dont les objectifs sont :
• de s’assurer que les changements sont contrôlés et respectent les procédures normalisées ;
• d’éviter les changements sauvages ou non justifiés ;
• d’assurer une cohérence au niveau des évolutions, les sources des changements pouvant être variées ;
• de gérer les priorités des changements et améliorer ainsi la réactivité pour ceux jugés urgents ;
• de gérer les risques et d’en améliorer leur analyse ;
• de limiter les interruptions de service et de fiabiliser les mises en productions ;
• de faciliter la maintenabilité et la gestion des incidents ;
• d’optimiser les coûts et améliorer la productivité.</t>
  </si>
  <si>
    <t>Le socle permet aux personnes autorisées de gérer les identités et les droits des utilisateurs, c'est à dire notamment de :
• créer, modifier et supprimer des informations d’identification sur les utilisateurs ;
• définir un modèle de rôles ;
• attribuer les droits d’accès aux utilisateurs ;
• définir ou mettre à jour les processus d’approbation</t>
  </si>
  <si>
    <t>Le socle permet aux administrateurs de l’ENT de superviser la plate-forme technique :
• Gestion des quotas des espaces de stockage personnels par exemple
• Gestion des paramètres de personnalisation des services applicatifs (dans la mesure où le service est intégré au portail et lui a délégué la fonction de personnalisation)
• Gestion et suivi des problèmes utilisateurs
• Gestion de l’état de la configuration.</t>
  </si>
  <si>
    <t>Le socle permet aux décideurs d’obtenir des tableaux de bords et des rapports d’audit :
• Nombre de pages consultées par jour, semaine, mois ;
• Charge horaire sur la journée, en moyenne ;
• Charge en pointe ;
• Taux d’utilisation des différents services utilisateurs ;
• Volume des informations échangées ;
• Origine des visiteurs ;
• Statistiques sur les utilisateurs.</t>
  </si>
  <si>
    <t>Un compte usager qui n’a pas été activé au-delà de 3 mois après son inscription dans l’annuaire de référence expire automatiquement</t>
  </si>
  <si>
    <t>Les usagers spécifiés disposent également, pour l’accès aux services qui le nécessitent, d’un moyen d’authentification fort (mot de passe à usage unique, certificat ou autre moyen offrant un niveau de sécurité équivalent). Dans ce cas, ce moyen doit permettre d’accéder à l’ensemble des fonctionnalités de l’ENT (fournies par la solution ENT et les services tiers accessibles sans réauthentification)</t>
  </si>
  <si>
    <t>Tout usager possède un seul moyen d’authentification lui permettant d'accéder à l'ensemble des fonctionnalités de l’ENT (fournies par la solution ENT et les services tiers accessibles sans réauthentification) qui ne nécessitent pas d’authentification forte</t>
  </si>
  <si>
    <t>Gestion des absences : l’affichage aux usagers spécifiés (parents d’élèves, élèves) doit respecter la confidentialité (recensement du nombre de demi-journées d'absences justifiées par un motif légitime).</t>
  </si>
  <si>
    <t>L’administrateur peut paramétrer la liste des usagers "visibles" dans cet annuaire en fonction du profil de l'usager consultant l’annuaire (on peut par exemple interdire aux élèves de consulter l'annuaire des enseignants)</t>
  </si>
  <si>
    <t>Les usagers sont inscrits dans l’annuaire de référence par une procédure automatisée ou par l’administrateur (les deux fonctionnalités sont offertes)</t>
  </si>
  <si>
    <t>Le portail doit permettre d'exécuter le code applicatif pour les services qu’il supporte</t>
  </si>
  <si>
    <t>Le portail doit permettre de présenter un contenu homogène et accessible par les différents clients réseaux retenus par l’école, l’établissement ou le porteur de projet.</t>
  </si>
  <si>
    <t>Les services en ligne doivent proposer des interfaces ouvertes, publiées, et documentées, de manière à pouvoir échanger les données qu’ils manipulent avec tout autre service en ligne autorisé qui s’y conformerait.</t>
  </si>
  <si>
    <t>Le portail doit permettre de s’interfacer avec les différents composants : 
• Les services applicatifs de l’ENT (mode HTTP ou Web Services)
• Les sources de données de l’ENT et de son socle
   # base de données, annuaire LDAP, fichier plat ou XML
   # Accessibles via des connecteurs standards de type ODBC, JDBC ou à défaut au travers d’API (Application Programming Interface) particulières à la technologie choisie (ADO.Net dans un environnement Microsoft par exemple)
• Des clients « réseau » banalisés tant dans une configuration classique HTTP que dans une configuration module de type 3G ou 4G
• Des services d’administration et de supervision par l’intermédiaire du protocole SNMP (Simple Network Management Protocol) ou d’agents spécifiques
• Des outils de recherche intégrés à la technologie portail ou indépendants</t>
  </si>
  <si>
    <t>La solution d'ENT doit proposer un cahier de textes numérique pour toute classe ou groupe constitué d’élèves</t>
  </si>
  <si>
    <t>Lorsque qu’un usager archive les échanges d’un espace de discussion, la solution logicielle doit anonymiser les messages</t>
  </si>
  <si>
    <t>L’affichage des informations sur les différentes pages de la solution logicielle doit se faire dans le respect du circuit de validation et des responsabilités éditoriales correspondant aux informations traitées</t>
  </si>
  <si>
    <t>4 - Guide d'utilisation</t>
  </si>
  <si>
    <r>
      <t xml:space="preserve">Hormis les « Usagers » des ENT (Enseignant, Elève /
parent élève, Personnel non enseignant), tous les autres
acteurs de l’écosystème ENT peuvent être concernés ou
intéressés par une évaluation de conformité avec le SDET.
</t>
    </r>
    <r>
      <rPr>
        <b/>
        <sz val="10"/>
        <rFont val="Calibri"/>
        <family val="2"/>
      </rPr>
      <t xml:space="preserve">Les porteurs de projet ENT et les intégrateurs ENT peuvent être
concernés par une analyse de la conformité avec le SDET :
   </t>
    </r>
    <r>
      <rPr>
        <sz val="10"/>
        <color indexed="12"/>
        <rFont val="Wingdings"/>
        <family val="0"/>
      </rPr>
      <t>ð</t>
    </r>
    <r>
      <rPr>
        <b/>
        <sz val="10"/>
        <rFont val="Calibri"/>
        <family val="2"/>
      </rPr>
      <t xml:space="preserve">des solutions logicielles offertes par les éditeurs
       et/ou communautés Open Source
   </t>
    </r>
    <r>
      <rPr>
        <sz val="10"/>
        <color indexed="12"/>
        <rFont val="Wingdings"/>
        <family val="0"/>
      </rPr>
      <t>ð</t>
    </r>
    <r>
      <rPr>
        <b/>
        <sz val="10"/>
        <rFont val="Calibri"/>
        <family val="2"/>
      </rPr>
      <t>de leur projet ENT</t>
    </r>
    <r>
      <rPr>
        <sz val="10"/>
        <rFont val="Calibri"/>
        <family val="2"/>
      </rPr>
      <t xml:space="preserve">
</t>
    </r>
    <r>
      <rPr>
        <b/>
        <sz val="10"/>
        <rFont val="Calibri"/>
        <family val="2"/>
      </rPr>
      <t>Les éditeurs de solutions ENT / communautés Open Source
sont seulement concernés par la conformité avec le SDET de
leurs solutions logicielles.</t>
    </r>
  </si>
  <si>
    <t>L’incident, une fois détecté, doit être enregistré dans la base de gestion des incidents avec toutes les informations utiles : date et heure de signalisation, détail de l’incident et informations utiles au diagnostic, priorité, …</t>
  </si>
  <si>
    <t>L’incident doit être suivi jusqu’au rétablissement du service.</t>
  </si>
  <si>
    <t>L’ordonnancement des opérations d’analyse et de résolution doit être dicté par les niveaux de priorité des incidents.</t>
  </si>
  <si>
    <t>Les opérations de remise en service doivent être renseignées.
La date de clôture doit être enregistrée et permettre de calculer, à posteriori, le délai de résolution.</t>
  </si>
  <si>
    <t>Une fiche de problème doit être créée si une solution de contournement a été appliquée, sans véritable résolution de la cause de l’incident. La correction d’un problème nécessite généralement un changement (diffusion d’un correctif, …) et doit donc passer par le processus de gestion des changements.</t>
  </si>
  <si>
    <t>La procédure d’escalade fonctionnelle doit prévoir en dernier recours une cellule de gestion de crise (activée dans le cas de difficultés techniques graves, concernant les incidents qui rendent l’ENT indisponible ou qui pourraient le rendre inutilisable s’il n’y était pas remédié rapidement).</t>
  </si>
  <si>
    <r>
      <t xml:space="preserve">Pour </t>
    </r>
    <r>
      <rPr>
        <b/>
        <sz val="10"/>
        <rFont val="Calibri"/>
        <family val="2"/>
      </rPr>
      <t>chaque groupe</t>
    </r>
    <r>
      <rPr>
        <sz val="10"/>
        <rFont val="Calibri"/>
        <family val="2"/>
      </rPr>
      <t xml:space="preserve"> qui le concerne, </t>
    </r>
    <r>
      <rPr>
        <b/>
        <sz val="10"/>
        <rFont val="Calibri"/>
        <family val="2"/>
      </rPr>
      <t>l’enseignant</t>
    </r>
    <r>
      <rPr>
        <sz val="10"/>
        <rFont val="Calibri"/>
        <family val="2"/>
      </rPr>
      <t xml:space="preserve"> doit disposer par défaut d’une page organisée avec au moins les 3 espaces suivants :
• Une vue sur le médiacentre, filtrée par discipline et niveau mais également paramétrable par l’enseignant
• Une zone présentant les documents partagés par les membres du groupe. Au travers de cette zone, l’enseignant peut déposer des documents à l’usage de tous les membres du groupe.
• Une zone dans laquelle l’enseignant peut déposer ses documents/liens personnels sans partage prévu pour le groupe.</t>
    </r>
  </si>
  <si>
    <r>
      <t xml:space="preserve">Pour </t>
    </r>
    <r>
      <rPr>
        <b/>
        <sz val="10"/>
        <rFont val="Calibri"/>
        <family val="2"/>
      </rPr>
      <t>chaque discipline</t>
    </r>
    <r>
      <rPr>
        <sz val="10"/>
        <rFont val="Calibri"/>
        <family val="2"/>
      </rPr>
      <t xml:space="preserve"> qui le concerne, </t>
    </r>
    <r>
      <rPr>
        <b/>
        <sz val="10"/>
        <rFont val="Calibri"/>
        <family val="2"/>
      </rPr>
      <t>l’élève</t>
    </r>
    <r>
      <rPr>
        <sz val="10"/>
        <rFont val="Calibri"/>
        <family val="2"/>
      </rPr>
      <t xml:space="preserve"> doit disposer d’une page organisée avec au moins les 3 espaces suivants :
• Une vue sur le médiacentre, filtrée par discipline et niveau mais également paramétrable par l’enseignant de la discipline et de la classe concernée (animateur du groupe).
• Une zone présentant les documents partagés par les membres du groupe. Au travers de cette zone, l’élève peut déposer des documents à l’usage de tous les membres du groupe.
• Une zone dans laquelle l’élève peut déposer ses documents/liens personnels sans partage prévu pour le groupe</t>
    </r>
  </si>
  <si>
    <t>Profil "Élève"</t>
  </si>
  <si>
    <t>La structure de la solution ENT et les règles de navigation associées doivent permettre de simplifier et clarifier l’accès aux ressources pédagogiques : nombre de clics limités à 3 depuis chaque page module cité ci-dessus, ou moteur de recherche interne en haut de chaque page ou autre option de navigation</t>
  </si>
  <si>
    <t>Moyens  d'évaluation recommandés</t>
  </si>
  <si>
    <t>Types d'évaluation recommandés</t>
  </si>
  <si>
    <t>Pages blanches (Annuaire) : Les usagers spécifiés peuvent décider de restreindre la visibilité de certaines informations les concernant à certains usagers</t>
  </si>
  <si>
    <t>Procédure de création automatique de compte /
Interface de gestion d’administration des inscriptions</t>
  </si>
  <si>
    <t>Documentation générale des technologies, normes et standards de l’ENT.</t>
  </si>
  <si>
    <t>Documentation sur les SSO</t>
  </si>
  <si>
    <t>Guide utilisation Espace de discussion</t>
  </si>
  <si>
    <t>Environnement de démonstration (maquette) / Modalités de personnalisation de la page d'accueil</t>
  </si>
  <si>
    <t xml:space="preserve">Environnement de démonstration (maquette) </t>
  </si>
  <si>
    <t>Fonctions recommandées Courrier électronique :
• Accès aux boites électroniques (webmail, accès à plusieurs boites)
• Transfert automatique
• Éditeur de messagerie
• Envoi et réception  (accusé de réception)
• Archivage des messages
• Gestion de dossiers dans la messagerie
• Antispamming
• Recherche dans la messagerie
• Gestionnaire d'absence</t>
  </si>
  <si>
    <t>Fonctions recommandées Espaces de discussion et blogs :
• Gestion des espaces de discussion (création, modification, suppression, ...)
• Outil de recherche Annuaire
• Accès aux espaces de discussion
• Règles d’abonnement à un espace de discussion
• Éditeur de l’espace de discussion
• Notification</t>
  </si>
  <si>
    <t>Fonctions recommandées Messagerie instantanée :
• Accès au service Messagerie dans l'ENT
• Gestion des espaces d’échanges
• Message privé
• Gestion de statuts
• Gestion des autorisations d'accès</t>
  </si>
  <si>
    <t>Fonctions recommandées Affichage d'informations :
• Gestion de l’affichage interne
• Gestion d’alerte
• Règles d’affichage d’informations externes (à destination de l’ensemble de la communauté d’usagers)</t>
  </si>
  <si>
    <t>Fonctions recommandées Publication Web :
• Possibilité de publier simplement des pages Web
• Gestion des règles de publication</t>
  </si>
  <si>
    <t>Fonctions recommandées Conférences audio et vidéo :
• Choix du type de services (multipoints)
• Gestion des participants
• Partage de documents et applications</t>
  </si>
  <si>
    <t>Fonctions recommandées Agendas partagés :
• Mise à disposition de tout groupe d’usagers d'un agenda partagé en écriture ou en lecture
• Gestion des événements (création, suppression, …)</t>
  </si>
  <si>
    <t>Fonctions recommandées Carnet d'adresses :
• Accès au service (carnet d'adresses pour tout usager ou tout groupe d'usagers, …)
• Contenu (au minimum : nom, prénom, fonction et institution d'appartenance, adresse professionnelle, coordonnées téléphoniques professionnelles, coordonnées électroniques professionnelles)
• Import / Export</t>
  </si>
  <si>
    <t>Fonctions recommandées Agenda personnel :
• Synchronisation d’agendas (uniquement pour le 2nd degré)
• Superposition sur une même vue des événements de son agenda personnel, des agendas partagés de ses groupes, de son emploi du temps, des consignes de son cahier de textes (affichage par filtres)</t>
  </si>
  <si>
    <t>Fonctions recommandées Gestion de signets :
• Gestion de ses signets (ajouter, modifier, organiser dans des dossiers) par l'usager
• Partage des signets
• Import/Export</t>
  </si>
  <si>
    <t>Fonctions recommandées Accès aux ressources pédagogiques éditoriales :
• Mise à disposition des usagers d’un espace présentant l’ensemble de leurs accès aux ressources pédagogiques éditoriales en ligne
• Possibilité pour les usagers spécifiés de mettre à disposition des ressources pédagogiques à des groupes d’usagers, sous une forme organisée</t>
  </si>
  <si>
    <t>Fonctions recommandées Accès au dossier et ressources d’orientation :
• Possibilité pour les usagers spécifiés d'accéder à leur dossier d’orientation en ligne et aux ressources documentaires associées avec l’identification de l’ENT
• Possibilité pour les usagers spécifiés d'accéder à un espace présentant également les sélections du centre documentaire de ressources d’orientation (physiques et numériques)</t>
  </si>
  <si>
    <t xml:space="preserve">A minima, les processus suivants devraient être définis pour la gestion du cycle de vie des identités : 
• Inscription / activation (implicite ou explicite) d’un utilisateur. 
• Attribution / retrait d’un identifiant conforme aux recommandations précédemment mentionnées. 
• Modification des caractéristiques d’un utilisateur. 
• Désactivation / suspension / suppression d’un utilisateur. </t>
  </si>
  <si>
    <t xml:space="preserve">A minima, les processus suivants devraient être définis pour la gestion du cycle de vie des moyens d’authentification : 
• Distribution, mise à jour, renouvellement, retrait des moyens d’authentification et/ou de leurs supports, changement / réinitialisation des mots de passe. 
• Révocation, perte, vol, dysfonctionnement des moyens d’authentification. </t>
  </si>
  <si>
    <t>La solution logicielle doit permettre de gérer la délégation de certains droits pour assurer la continuité des services applicatifs, par exemple en cas d’absence momentanée ou de remplacement.</t>
  </si>
  <si>
    <t>Gestion des droits :
• L’usager accède à l’ENT tant qu’il est inscrit ou rattaché à l’établissement ou à l’école.
• La durée de validité de leur compte sera limitée à une durée fixée par le créateur du compte et ne pouvant excéder une durée fixée par l'administrateur du compte et le chef d’établissement ou par le responsable de l’école.</t>
  </si>
  <si>
    <t xml:space="preserve">L'accord de fédération doit être mis en place par les porteurs de projet, en lien avec les différentes parties prenantes de la fédération. </t>
  </si>
  <si>
    <r>
      <t>b</t>
    </r>
    <r>
      <rPr>
        <u val="single"/>
        <sz val="10"/>
        <color indexed="12"/>
        <rFont val="Arial"/>
        <family val="0"/>
      </rPr>
      <t xml:space="preserve">  Guide d''utilisation</t>
    </r>
  </si>
  <si>
    <t>Accessiblité</t>
  </si>
  <si>
    <t>A-La solution logicielle est accessible à tout utilisateur</t>
  </si>
  <si>
    <t>B-La solution logicielle dispose de fonctionnalités facilitant la navigation de l’utilisateur</t>
  </si>
  <si>
    <t>C-La solution logicielle propose des services essentiels intégrés</t>
  </si>
  <si>
    <t>D-La solution logicielle propose l’accès à des services essentiels, sans réauthentification</t>
  </si>
  <si>
    <t>E-L’utilisateur dispose d’espaces personnel et de partage</t>
  </si>
  <si>
    <t>F-Par une identification unique, l’utilisateur accède à des fonctionnalités additionnelles</t>
  </si>
  <si>
    <t>H-L’éditeur assure un support auprès des porteurs de projets et la maintenance de sa solution</t>
  </si>
  <si>
    <t>R-L’éditeur utilise les technologies SSO</t>
  </si>
  <si>
    <t>Liste des thèmes utilisés dans les 4 grilles de conformité</t>
  </si>
  <si>
    <t>G-La solution logicielle dispose de fonctionnalités facilitant son administration</t>
  </si>
  <si>
    <t>J-La solution logicielle dispose de fonctionnalités d’import et d’export des données facilitant leur manipulation et leur conservation</t>
  </si>
  <si>
    <t>M-La solution logicielle intègre des mécanismes de transition et de continuité des « comptes » utilisateurs lors de leur parcours scolaire</t>
  </si>
  <si>
    <t>N-La solution logicielle dispose d'outils et de services techniques pour son déploiement massif</t>
  </si>
  <si>
    <t>P-La solution logicielle dispose de mécanismes de sécurité et de sauvegarde</t>
  </si>
  <si>
    <t>Q-L'éditeur anticipe et sécurise la phase d'exploitation de la solution logicielle</t>
  </si>
  <si>
    <t>I-Un accompagnement adapté permet la prise en main de la solution logicielle</t>
  </si>
  <si>
    <t>La solution logicielle dispose de fonctionnalités facilitant son administration</t>
  </si>
  <si>
    <t>Un accompagnement adapté permet la prise en main de la solution logicielle</t>
  </si>
  <si>
    <t>La solution logicielle dispose de fonctionnalités d’import et d’export des données facilitant leur manipulation et leur conservation</t>
  </si>
  <si>
    <t>K-La solution logicielle dispose de mécanismes de protection des données personnelles</t>
  </si>
  <si>
    <t>La solution logicielle dispose de mécanismes de protection des données personnelles</t>
  </si>
  <si>
    <t>L-Un contact administrateur et support en ligne accompagne l'utilisateur</t>
  </si>
  <si>
    <t>La solution logicielle intègre des mécanismes de transition et de continuité des « comptes » utilisateurs lors de leur parcours scolaire</t>
  </si>
  <si>
    <t>La solution logicielle dispose d'outils et de services techniques pour son déploiement massif</t>
  </si>
  <si>
    <t>La solution logicielle dispose de mécanismes de sécurité et de sauvegarde</t>
  </si>
  <si>
    <t>L'éditeur utilise les technologies SSO</t>
  </si>
  <si>
    <t>Architecture applicative du socle de la solution logicielle</t>
  </si>
  <si>
    <t>Architecture générale de la solution logicielle</t>
  </si>
  <si>
    <t>Propagation informations d'identité au sein de la solution logicielle</t>
  </si>
  <si>
    <t>L'éditeur anticipe et sécurise la phase d'exploitation de la solution logicielle</t>
  </si>
  <si>
    <t>DOIT</t>
  </si>
  <si>
    <t>DOIVENT</t>
  </si>
  <si>
    <t>Une politique de mot de passe adaptée aux utilisateurs doit être définie pour un ENT (elle peut différer selon le type d’utilisateurs).</t>
  </si>
  <si>
    <t>DOIVENT
Modalités de gestion et d’administration d’un groupe</t>
  </si>
  <si>
    <t>Les données qui doivent être échangées sont décrites dans l'annexe AAS (Chap. 6.2.4)</t>
  </si>
  <si>
    <t xml:space="preserve">Le processus d’inscription au service applicatif s’effectue « hors ENT ». </t>
  </si>
  <si>
    <t>Le respect des engagements pris par chacun de ces acteurs doit être contrôlé.</t>
  </si>
  <si>
    <r>
      <t xml:space="preserve">A chaque engagement de service ou dispostion technique est associé un thème de rattachement : cela va permettre de visualiser les engagements de service et les dispostions techniques en utilisant ce thème comme filtre. Exemple, en choisisssant le thème Réversibilité sur une grille, n'apparaissent plus que les engagements de service et les dispostions techniques concernant la réversiilité.
</t>
    </r>
    <r>
      <rPr>
        <b/>
        <sz val="10"/>
        <color indexed="8"/>
        <rFont val="Calibri"/>
        <family val="2"/>
      </rPr>
      <t xml:space="preserve">Comment sélectionner un thème ? </t>
    </r>
    <r>
      <rPr>
        <sz val="10"/>
        <color indexed="8"/>
        <rFont val="Calibri"/>
        <family val="2"/>
      </rPr>
      <t>Cliquer sur le filtre automatique en haut de la colonne Thème,
et sélectionner le thème qui vous intéresse</t>
    </r>
  </si>
  <si>
    <t xml:space="preserve">Liste des engagements de service et des dispositions techniques </t>
  </si>
  <si>
    <t>Si dans un premier temps la méthode d’authentification à viser est un couple identifiant/mot de passe unique, il faudra considérer à moyen terme la possibilité de fournir des niveaux d’authentification adaptés aux services en fonction de leur criticité et en fonction du rôle de l’utilisateur (certificat par exemple).</t>
  </si>
  <si>
    <t>Description Architecture de l'ENT</t>
  </si>
  <si>
    <t>L'accès à l’annuaire de sécurité contenant les informations d’identité et d’accès des usagers PEUT utiliser le protocole LDAP v3</t>
  </si>
  <si>
    <t>Cartographie des flux XML documentés</t>
  </si>
  <si>
    <t>Cartographie des flux XML documentés / Justification du choix fait par l'éditeur</t>
  </si>
  <si>
    <t>Usage du LDAP / Test de compatibilité avec le protocole LDAP</t>
  </si>
  <si>
    <t>Documentation sur la qualité de service</t>
  </si>
  <si>
    <t>Accords de fédération:
• Règles juridiques
• Règles organisationnelles
• Règles techniques</t>
  </si>
  <si>
    <t>Afin de minimiser l’impact d’un incident grave provoquant une rupture de service, l’ensemble des services réseaux, des services socle et des services applicatifs, tout du moins ceux qui sont jugés les plus importants, doivent être installés sur un système fiable, dont les composants sont redondés et les disques sécurisés</t>
  </si>
  <si>
    <t>Des dispositifs de reprise automatique en cas d’incident grave doivent être mis au point et testés avant toute mise en exploitation.</t>
  </si>
  <si>
    <t>Ces outils doivent permettre de définir des gestionnaires d’évènements qui s’exécutent pour une résolution proactive des incidents et la relance automatique de services.</t>
  </si>
  <si>
    <t>Ils doivent permettre la définition de procédures d’escalade.</t>
  </si>
  <si>
    <t xml:space="preserve">La convention de service doit stipuler clairement les données à échanger nécessaires afin d’assurer l’authentification et le contrôle d’accès en respectant les règlements en vigueur et en particulier vis-à-vis de la CNIL. </t>
  </si>
  <si>
    <t xml:space="preserve">La gestion des certificats doit faire l’objet de procédures adaptées telles que définies au chapitre 3.4. </t>
  </si>
  <si>
    <t>Chaque ENT doit définir : 
• Les différents moyens d’authentification pris en charge.
• La hiérarchie de niveau entre ces moyens d’authentification. 
• Le moyen d’authentification associé à chaque ressource de l’ENT.</t>
  </si>
  <si>
    <t>Un utilisateur doit accéder à un service applicatif uniquement s’il est authentifié par un moyen d’authentification dont le niveau est supérieur ou égal au niveau du moyen d’authentification requis par ce service. 
Dans le cas contraire, le service applicatif doit émettre une demande de nouvelle authentification de l’utilisateur avec un moyen d’authentification de niveau supérieur. Cette authentification de niveau supérieur doit être pris en charge, dans sa totalité, par le service applicatif : moyens techniques, fourniture et gestion du matériel, support… 
La hiérarchie définie est partagée par tous les services d’un même ENT.</t>
  </si>
  <si>
    <t xml:space="preserve">Chaque ENT doit mettre en place des processus de gestion du cycle de vie des identités et des moyens d’authentification. Les responsabilités sur ces processus doivent être définies. </t>
  </si>
  <si>
    <t>Le contrôle des autorisations pour l’accès aux services applicatifs doit être réalisé par le service d’autorisation.</t>
  </si>
  <si>
    <t xml:space="preserve">Chaque ENT doit mettre en place des processus de gestion du cycle de vie des autorisations. Les responsabilités sur ces processus doivent être définies. </t>
  </si>
  <si>
    <t>Les seuils d’alertes doivent être définis et documentés avant toute mise en exploitation.</t>
  </si>
  <si>
    <t>Ces dispositifs (gestionnaires d'évènements,procédures d'escalade, seuils d'alerte) doivent être complétés par des traces de fonctionnement des services réseaux, des services socle et des services applicatifs, qui seront utilisées à des fins d’analyse d’incidents de fonctionnement ou de sécurité ou à des fins de statistiques.</t>
  </si>
  <si>
    <t>Les greffons ou développements spécifiques complémentaires doivent être instrumentés pour assurer un bon niveau de traçabilité et de remontée d’indicateurs et alertes de fonctionnement ou de sécurité.</t>
  </si>
  <si>
    <t>Les ENT doivent être dotés d’outils d’intervention à distance permettant la réalisation de toutes les opérations courantes et urgentes d’exploitation ne nécessitant pas d’opérations manuelles sur site</t>
  </si>
  <si>
    <t xml:space="preserve"> Ces outils doivent notamment permettre de réaliser un diagnostic sur les machines ainsi que la plupart des opérations de maintenance et de relance des systèmes et applications en cas de rupture de service.</t>
  </si>
  <si>
    <t>Les ENT doivent être dotés de mécanismes de mesure capables de fournir périodiquement des indicateurs de qualité de service en cohérence avec les engagements contractuels pris par les prestataires</t>
  </si>
  <si>
    <t>Ces outils doivent pouvoir remonter des alarmes aux administrateurs en cas de dysfonctionnements ou de temps de réponse fortement dégradés.</t>
  </si>
  <si>
    <t>Toutes les opérations d’exploitation (prise de main à distance, sauvegarde, arrêt et redémarrage d’un service, suppression de fichiers, …) doivent être tracées.</t>
  </si>
  <si>
    <t>Les données sauvegardées doivent être sécurisées :
• En instaurant des accords de confidentialité entre les intervenants, (en particulier entre les prestataires extérieurs et le responsable de l’ENT).
• En instaurant des règles de bonne conduite de l’utilisateur quant aux données à stocker sur l’espace personnel ou les espaces partagés.
• En limitant le nombre de personnes ayant accès aux données sauvegardées, par attribution des droits spécifiques à partir d’un système d’habilitations, et en traçant tous les accès à ces données.</t>
  </si>
  <si>
    <t>Les administrateurs et exploitants ayant accès aux données doivent, par ailleurs, signer une charte de sécurité qui leur précise qu’ils sont soumis au secret professionnel et à la préservation des informations confidentielles auxquelles ils ont accès.</t>
  </si>
  <si>
    <t>Les bandes de sauvegardes doivent faire l’objet de tests de vérification.</t>
  </si>
  <si>
    <t>Les délais de sauvegarde doivent être préalablement estimés.</t>
  </si>
  <si>
    <t>Les droits d’accès aux données archivées doivent être identiques à ceux des données en ligne.</t>
  </si>
  <si>
    <t>Des essais de restauration doivent être réalisés périodiquement ; les données de production ne peuvent être restaurées sur la plate-forme de production sans l’accord du responsable de données. Les données personnelles ne doivent pas  être restaurées sur une autre plate-forme sans l’accord du propriétaire.</t>
  </si>
  <si>
    <t>Dans le cadre de la lutte anti-virale, quatre grands axes doivent être mis en oeuvre dans le cadre des ENT :
• La veille et la mise à jour de l’antivirus
• L’évolution de l’infrastructure antivirus
• La supervision de l’infrastructure antivirus
• La gestion des incidents, à savoir la capacité à s’intégrer dans un processus de gestion des incidents.</t>
  </si>
  <si>
    <t>Des outils complémentaires permettant le calcul des indicateurs périodiques (mensuels) de qualité de service et de contrôle de respect des engagements des différents acteurs doivent être fournis. Le paramétrage de ces outils doit être documenté. Ils doivent être évolutifs et permettre de réadapter ou enrichir les indicateurs, alertes et traces en fonction des évolutions de l’ENT ou des retours d’expérience.</t>
  </si>
  <si>
    <t>L’ENT doit être doté :
• d’outils et de mécanismes automatiques de sauvegardes, d’archivage et de restauration, qui doivent être dimensionnés selon la volumétrie des données à sauvegarder et à archiver et selon les évolutions de cette volumétrie ;
• et de tout autre outil jugé nécessaire pour l’exploitation courante tel que, par exemple, un ordonnanceur de tâches.</t>
  </si>
  <si>
    <t>Un outil de gestion des configurations, qui doit être mis à jour en permanence, doit fournir toutes les informations utiles relatives aux configurations mises en place et à leurs versions.
Cet outil est utilisé notamment pour la résolution d’incidents, la maîtrise des processus de livraison et de tests, la reconstitution, le cas échéant, d’une plate-forme et la gestion des licences.</t>
  </si>
  <si>
    <t>Un outil de gestion des incidents doit être mis en oeuvre et utilisé pour l’enregistrement systématique des incidents remontés par les outils de surveillance ou signalés par les utilisateurs. L’outil de gestion doit permettre de gérer le cycle de vie de tout incident et d’assurer notamment, à tous les stades de résolution :
• son escalade aux acteurs responsables selon le niveau de priorité,
• la trace de toutes les informations utiles au diagnostic,
• le suivi de ses évolutions,
• la fourniture d’éléments statistiques permettant d’en suivre la résolution aux différents niveaux de support.</t>
  </si>
  <si>
    <t>Un incident nécessitant une correction dans un ou plusieurs composants de l’ENT, même s’il a été clos après une remise en fonctionnement du service défaillant, doit pouvoir être enregistré dans ce même outil.</t>
  </si>
  <si>
    <t>Services &amp; Dispositions techniques</t>
  </si>
  <si>
    <t>Détail service ou disposition technique</t>
  </si>
  <si>
    <t>N°de version SDET</t>
  </si>
  <si>
    <t>A</t>
  </si>
  <si>
    <t>B</t>
  </si>
  <si>
    <t>C</t>
  </si>
  <si>
    <t>D</t>
  </si>
  <si>
    <t>E</t>
  </si>
  <si>
    <t>F</t>
  </si>
  <si>
    <t>G</t>
  </si>
  <si>
    <t>H</t>
  </si>
  <si>
    <t>I</t>
  </si>
  <si>
    <t>J</t>
  </si>
  <si>
    <t>K</t>
  </si>
  <si>
    <t>N</t>
  </si>
  <si>
    <t>O</t>
  </si>
  <si>
    <t>P</t>
  </si>
  <si>
    <t>Q</t>
  </si>
  <si>
    <t>R</t>
  </si>
  <si>
    <t>A.1</t>
  </si>
  <si>
    <t>A.2</t>
  </si>
  <si>
    <t>B.1</t>
  </si>
  <si>
    <t>B.2</t>
  </si>
  <si>
    <t>B.3</t>
  </si>
  <si>
    <t>B.4</t>
  </si>
  <si>
    <t>C.1</t>
  </si>
  <si>
    <t>C.2</t>
  </si>
  <si>
    <t>C.3</t>
  </si>
  <si>
    <t>C.4</t>
  </si>
  <si>
    <t>D.1</t>
  </si>
  <si>
    <t>D.2</t>
  </si>
  <si>
    <t>D.3</t>
  </si>
  <si>
    <t>D.4</t>
  </si>
  <si>
    <t>D.5</t>
  </si>
  <si>
    <t>D.6</t>
  </si>
  <si>
    <t>E.1</t>
  </si>
  <si>
    <t>E.2</t>
  </si>
  <si>
    <t>F.1</t>
  </si>
  <si>
    <t>F.2</t>
  </si>
  <si>
    <t>F.3</t>
  </si>
  <si>
    <t>G.1</t>
  </si>
  <si>
    <t>G.2</t>
  </si>
  <si>
    <t>G.3</t>
  </si>
  <si>
    <t>G.4</t>
  </si>
  <si>
    <t>G.5</t>
  </si>
  <si>
    <t>G.6</t>
  </si>
  <si>
    <t>G.7</t>
  </si>
  <si>
    <t>G.8</t>
  </si>
  <si>
    <t>G.9</t>
  </si>
  <si>
    <t>G.10</t>
  </si>
  <si>
    <t>G.11</t>
  </si>
  <si>
    <t>G.12</t>
  </si>
  <si>
    <t>G.13</t>
  </si>
  <si>
    <t>G.14</t>
  </si>
  <si>
    <t>K.1</t>
  </si>
  <si>
    <t>K.2</t>
  </si>
  <si>
    <t>K.3</t>
  </si>
  <si>
    <t>K.4</t>
  </si>
  <si>
    <t>K.5</t>
  </si>
  <si>
    <t>K.6</t>
  </si>
  <si>
    <t>K.7</t>
  </si>
  <si>
    <t>K.8</t>
  </si>
  <si>
    <t>K.9</t>
  </si>
  <si>
    <t>K.10</t>
  </si>
  <si>
    <t>K.11</t>
  </si>
  <si>
    <t>K.12</t>
  </si>
  <si>
    <t>K.13</t>
  </si>
  <si>
    <t>K.14</t>
  </si>
  <si>
    <t>K.15</t>
  </si>
  <si>
    <t>K.16</t>
  </si>
  <si>
    <t>K.17</t>
  </si>
  <si>
    <t>M</t>
  </si>
  <si>
    <t>M.1</t>
  </si>
  <si>
    <t>N.1</t>
  </si>
  <si>
    <t>O.1</t>
  </si>
  <si>
    <t>O.2</t>
  </si>
  <si>
    <t>O.3</t>
  </si>
  <si>
    <t>O.4</t>
  </si>
  <si>
    <t>O.5</t>
  </si>
  <si>
    <t>O.6</t>
  </si>
  <si>
    <t>O.7</t>
  </si>
  <si>
    <t>O.8</t>
  </si>
  <si>
    <t>O.9</t>
  </si>
  <si>
    <t>O.10</t>
  </si>
  <si>
    <t>O.11</t>
  </si>
  <si>
    <t>O.12</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</si>
  <si>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</si>
  <si>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</si>
  <si>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</si>
  <si>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</si>
  <si>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</si>
  <si>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</si>
  <si>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</si>
  <si>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</si>
  <si>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</si>
  <si>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</si>
  <si>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</si>
  <si>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</si>
  <si>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</si>
  <si>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</si>
  <si>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</si>
  <si>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</si>
  <si>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</si>
  <si>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</si>
  <si>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</si>
  <si>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</si>
  <si>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</si>
  <si>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</si>
  <si>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</si>
  <si>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</si>
  <si>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</si>
  <si>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</si>
  <si>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</si>
  <si>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</si>
  <si>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</si>
  <si>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</si>
  <si>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</si>
  <si>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</si>
  <si>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</si>
  <si>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</si>
  <si>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R.1</t>
  </si>
  <si>
    <t>R.2</t>
  </si>
  <si>
    <t>R.3</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</si>
  <si>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</si>
  <si>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</si>
  <si>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</si>
  <si>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</si>
  <si>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</si>
  <si>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</si>
  <si>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</si>
  <si>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</si>
  <si>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</si>
  <si>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</si>
  <si>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</si>
  <si>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</si>
  <si>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</si>
  <si>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</si>
  <si>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</si>
  <si>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</si>
  <si>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</si>
  <si>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</si>
  <si>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</si>
  <si>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</si>
  <si>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</si>
  <si>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</si>
  <si>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</si>
  <si>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</si>
  <si>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</si>
  <si>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</si>
  <si>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</si>
  <si>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</si>
  <si>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</si>
  <si>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</si>
  <si>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</si>
  <si>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</si>
  <si>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</si>
  <si>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</si>
  <si>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</si>
  <si>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</si>
  <si>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</si>
  <si>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</si>
  <si>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</si>
  <si>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</si>
  <si>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</si>
  <si>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</si>
  <si>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</si>
  <si>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</si>
  <si>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</si>
  <si>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</si>
  <si>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</si>
  <si>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</si>
  <si>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</si>
  <si>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</si>
  <si>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</si>
  <si>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</si>
  <si>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</si>
  <si>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</si>
  <si>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</si>
  <si>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</si>
  <si>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</si>
  <si>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</si>
  <si>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</si>
  <si>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</si>
  <si>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</si>
  <si>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</si>
  <si>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</si>
  <si>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</si>
  <si>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</si>
  <si>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</si>
  <si>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</si>
  <si>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J.1</t>
  </si>
  <si>
    <t>O.13</t>
  </si>
  <si>
    <t>H.1</t>
  </si>
  <si>
    <t>H.2</t>
  </si>
  <si>
    <t>H.3</t>
  </si>
  <si>
    <t>H.4</t>
  </si>
  <si>
    <t>H.5</t>
  </si>
  <si>
    <t>I.1</t>
  </si>
  <si>
    <t>I.2</t>
  </si>
  <si>
    <t>I.3</t>
  </si>
  <si>
    <t>I.4</t>
  </si>
  <si>
    <t>I.5</t>
  </si>
  <si>
    <t>I.6</t>
  </si>
  <si>
    <t>P.35</t>
  </si>
  <si>
    <t>P.36</t>
  </si>
  <si>
    <t>P.37</t>
  </si>
  <si>
    <t>P.38</t>
  </si>
  <si>
    <t>P.39</t>
  </si>
  <si>
    <t>P.40</t>
  </si>
  <si>
    <t>P.41</t>
  </si>
  <si>
    <t>P.42</t>
  </si>
  <si>
    <t>P.43</t>
  </si>
  <si>
    <t>P.44</t>
  </si>
  <si>
    <t>P.45</t>
  </si>
  <si>
    <t>P.46</t>
  </si>
  <si>
    <t>P.47</t>
  </si>
  <si>
    <t>P.48</t>
  </si>
  <si>
    <t>P.49</t>
  </si>
  <si>
    <t>P.50</t>
  </si>
  <si>
    <t>P.51</t>
  </si>
  <si>
    <t>P.52</t>
  </si>
  <si>
    <t>P.53</t>
  </si>
  <si>
    <t>P.54</t>
  </si>
  <si>
    <t>P.55</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</si>
  <si>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</si>
  <si>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</si>
  <si>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</si>
  <si>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</si>
  <si>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</si>
  <si>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</si>
  <si>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</si>
  <si>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</si>
  <si>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</si>
  <si>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</si>
  <si>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</si>
  <si>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</si>
  <si>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</si>
  <si>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</si>
  <si>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</si>
  <si>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</si>
  <si>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</si>
  <si>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</si>
  <si>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</si>
  <si>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</si>
  <si>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</si>
  <si>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</si>
  <si>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</si>
  <si>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</si>
  <si>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</si>
  <si>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</si>
  <si>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</si>
  <si>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</si>
  <si>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</si>
  <si>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</si>
  <si>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</si>
  <si>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</si>
  <si>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</si>
  <si>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</si>
  <si>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</si>
  <si>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</si>
  <si>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</si>
  <si>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</si>
  <si>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</si>
  <si>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</si>
  <si>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</si>
  <si>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</si>
  <si>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</si>
  <si>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</si>
  <si>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</si>
  <si>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</si>
  <si>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</si>
  <si>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</si>
  <si>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</si>
  <si>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</si>
  <si>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Q.51</t>
  </si>
  <si>
    <t>Q.52</t>
  </si>
  <si>
    <t>Q.53</t>
  </si>
  <si>
    <t>Q.54</t>
  </si>
  <si>
    <t>Q.55</t>
  </si>
  <si>
    <t>Q.56</t>
  </si>
  <si>
    <t>Q.57</t>
  </si>
  <si>
    <t>Q.58</t>
  </si>
  <si>
    <t>Q.59</t>
  </si>
  <si>
    <t>Q.60</t>
  </si>
  <si>
    <t>Q.61</t>
  </si>
  <si>
    <t>Q.62</t>
  </si>
  <si>
    <t>Q.63</t>
  </si>
  <si>
    <t>Q.64</t>
  </si>
  <si>
    <t>Q.65</t>
  </si>
  <si>
    <t>Q.66</t>
  </si>
  <si>
    <t>Q.67</t>
  </si>
  <si>
    <t>Q.68</t>
  </si>
  <si>
    <t>Q.69</t>
  </si>
  <si>
    <t>Q.70</t>
  </si>
  <si>
    <t>Q.71</t>
  </si>
  <si>
    <t>Q.72</t>
  </si>
  <si>
    <t>Q.73</t>
  </si>
  <si>
    <t>Q.74</t>
  </si>
  <si>
    <t>Q.75</t>
  </si>
  <si>
    <t>Q.76</t>
  </si>
  <si>
    <t>Q.77</t>
  </si>
  <si>
    <t>Q.78</t>
  </si>
  <si>
    <t>Q.79</t>
  </si>
  <si>
    <t>Q.80</t>
  </si>
  <si>
    <t>Q.81</t>
  </si>
  <si>
    <t>Q.82</t>
  </si>
  <si>
    <t>Les différents engagements cumulés pris avec les différents acteurs doivent permettre d’atteindre le niveau de qualité de service fixé pour l’ENT.</t>
  </si>
  <si>
    <t>Des engagements personnalisés doivent être fixés pour chacun des acteurs, en fonction de leur domaine de responsabilité.</t>
  </si>
  <si>
    <t>Les documentations techniques ou relatives aux processus doivent être mises à jour au fil des évolutions.</t>
  </si>
  <si>
    <t>Dans le cas où l’exploitation et la maintenance de l’ENT sont confiées à un prestataire unique, des garde-fous suffisants doivent être mis en place car les risques de perte de maîtrise et donc de dépendance sont élevés. Ainsi, la clause de réversibilité du contrat peut inclure la possibilité de mener des actions de contrôle et d’audit et  une exigence de transparence minimale au niveau des activités effectuées et des coûts unitaires des devis.</t>
  </si>
  <si>
    <t>Lorsque des offres standards sont proposées (services d’exploitation, plages du service d’accueil, niveaux de qualité de service, ...), elles doivent être comparées aux exigences préalablement définies, et s’en rapprocher le cas échéant, si le rapport entre les services rendus et les coûts de ces services est intéressant.</t>
  </si>
  <si>
    <t>Les prestataires extérieurs retenus doivent respecter notamment les critères suivants :
• Assurer une qualité de service optimum dans la durée.
• Être compétitif, aussi bien en ce qui concerne les prestations récurrentes ou prédéfinies dans le contrat, que les prestations à la demande.
• Être réactif face à une demande d’évolution des services ou de travaux d’exploitation.
• Être en mesure de s’adapter à des changements du contexte, de l’organisation, des processus ou du périmètre.
• Adopter une démarche d’amélioration constante de la qualité.
• Être en mesure de transférer l’activité à un tiers dans des conditions optimales.</t>
  </si>
  <si>
    <t>Les domaines de responsabilité doivent clairement être établis dans le contrat</t>
  </si>
  <si>
    <t>Les besoins d’exploitation doivent être définis dans les cahiers des charges de l’intégrateur (puis du mainteneur) et de l’hébergeur pour être pris en compte et opérationnels lors de la mise en exploitation.</t>
  </si>
  <si>
    <t>Contrôle documentaire</t>
  </si>
  <si>
    <t xml:space="preserve"> </t>
  </si>
  <si>
    <t>Evaluation de la conformité</t>
  </si>
  <si>
    <t>Exigences logicielles</t>
  </si>
  <si>
    <t>Solution  logicielle</t>
  </si>
  <si>
    <t xml:space="preserve">Mise en œuvre </t>
  </si>
  <si>
    <t>Recommandations de mise en œuvre</t>
  </si>
  <si>
    <t>Exigences de mise en œuvre</t>
  </si>
  <si>
    <t>Tableau récapitulatif de la conformité</t>
  </si>
  <si>
    <t>NON</t>
  </si>
  <si>
    <t>Recommandations logicielles</t>
  </si>
  <si>
    <t>L’ENT est un espace de travail accessible à tout utilisateur</t>
  </si>
  <si>
    <t>L’ENT dispose de fonctionnalités facilitant la navigation de l’utilisateur</t>
  </si>
  <si>
    <t>Le projet doit débuter par un état des lieux des équipements, des infrastructures, de leur dispositif d’exploitation, des usages dans les différents domaines d’activité, des compétences, et du dispositif d’animation TIC dans l’école ou l’établissement.</t>
  </si>
  <si>
    <t>L’implantation de l’ENT doit s’effectuer de manière progressive, autour d’objectifs politiques réalistes portés par la direction de l’école ou de l’établissement, en cohérence avec la politique académique. Cela implique notamment la mise à disposition par étapes d’ensembles limités mais cohérents de services.</t>
  </si>
  <si>
    <t>il est recommandé de déployer d’abord des services qui présentent un bon rapport entre l’investissement initial (notamment humain) nécessaire à son appropriation et les bénéfices perceptibles par la communauté éducative.</t>
  </si>
  <si>
    <t>Une structure de régulation susceptible de faire remonter rapidement les problèmes rencontrés et une structure d’évaluation de la conduite du projet lui-même, dont les résultats seront partagés par l’ensemble des acteurs publics concernés doivent être mises en place</t>
  </si>
  <si>
    <t>Des moyens d’évaluation devront être intégrés dans l’ensemble des actions d’accompagnement : formation, déploiement, information, etc.</t>
  </si>
  <si>
    <t>La conduite du changement doit non seulement être prise en compte au moment de la mise en place du projet, mais elle doit aussi se poursuivre dans la durée, au gré des évolutions de l’ENT, des besoins utilisateurs, de la politique de l’école ou de l’établissement...</t>
  </si>
  <si>
    <t>Le déroulement d’un projet théorique peut être décomposé en 5 étapes :
• Étape 1 - La mise en place des partenariats
• Étape 2 - L’élaboration de la stratégie
• Étape 3 - Le choix de la solution
• Étape 4 - Le déploiement sur des écoles ou des établissements pilote (généralisation vague 1)
• Étape 5 – Le déploiement sur le reste des écoles et des établissements (généralisation vague 2 et suivantes)</t>
  </si>
  <si>
    <t>Voir le détail des étapes  dans le SDET Chap. 13.5.3</t>
  </si>
  <si>
    <t>Une structure et une démarche d’évaluation sont mises en place également pour analyser l’impact de l’ENT et tirer les enseignements nécessaires en vue de la poursuite de la généralisation et de l’évolution de l’ENT.</t>
  </si>
  <si>
    <t>En vue du choix de la solution, un cahier des charges fonctionnel et technique est réalisé en vue de la sélection d’un prestataire (seul ou en groupement) pour la mise en oeuvre et le déploiement d’une plate-forme ENT.</t>
  </si>
  <si>
    <t>Le socle de fonctions de base de l’espace numérique de travail, assurant les services nécessaires à l’ensemble du fonctionnement, doit être mis en place et fiabilisé en premier lieu, sans que cela constitue une obligation de mise à disposition des utilisateurs</t>
  </si>
  <si>
    <t>Voir la composition de cette organisation dans le SDET Chap. 13.5.4</t>
  </si>
  <si>
    <t>Une organisation de projet doit s’assurer du bon déroulement des différentes étapes.
• Le comité de pilotage
• Le comité de projet
• Un groupe de travail utilisateurs
• Un groupe de support
• …</t>
  </si>
  <si>
    <t>Durant l'étape de déploiement, il est nécessaire de conduire une démarche d’accompagnement du changement, incluant la communication, la formation des utilisateurs, des équipes de supports, des administrateurs, ainsi que la diffusion de guides utilisateurs.
Une analyse doit permettre de dégager un plan de formation d’école ou d’établissement souhaitable,</t>
  </si>
  <si>
    <t>Des formations à destinations des publics suivants (au minimum) sont à prévoir :
• Représentants des collectivités, des correspondants de consortiums universitaires ou académiques…
• Maîtrises d'ouvrage
• Enseignants/chercheurs, le personnel administratif…
• Élèves/étudiants, les parents…</t>
  </si>
  <si>
    <t>Voir description plus détaillée dans le SDET Chap. 13.5.7</t>
  </si>
  <si>
    <t>Les élèves devront également bénéficier d’une prise en main, qui pourra s’articuler avec les procédures du B2I.</t>
  </si>
  <si>
    <t>Une information de base devra être portée auprès de l’ensemble des enseignants, utilisateurs ou non des TIC</t>
  </si>
  <si>
    <t xml:space="preserve">Il est possible de s’appuyer sur un certificat pour assurer l’intégrité des échanges d’informations d’identification et d’authentification, certificat qui doit être facilement vérifiable par les entités utilisatrices. </t>
  </si>
  <si>
    <t>Autres points à traiter dans une  convention de service</t>
  </si>
  <si>
    <t>La page d’accueil et la page de création d’un compte de la solution logicielle doivent pouvoir intégrer une information légale sur les droits des utilisateurs au regard de la loi « Informatique et libertés ».</t>
  </si>
  <si>
    <t>La solution logicielle propose l’accès à des services essentiels, sans réauthentification</t>
  </si>
  <si>
    <t>Des interfaces doivent permettre, dans la mesure du possible, d’intégrer les données manipulées ou produites par le service dans le moteur de recherche commun (interface entre le service en ligne et le service commun moteur de recherche).</t>
  </si>
  <si>
    <t>Des interfaces doivent permettre de mettre à disposition des services applicatifs, lorsque nécessaire, les interfaces avec des services mutualisés tels que le stockage et la sauvegarde de données, la supervision des services, la sécurité (protection antivirale, confidentialité), les passerelles de messageries …</t>
  </si>
  <si>
    <t>Les technologies Web 2.0 sont recommandées notamment pour tout ce qui concerne le non rechargement de pages.</t>
  </si>
  <si>
    <t>Lorsque des agents accèdent à l’ENT, l’authentification doit être assurée par le guichet des agents. Les données qui doivent être échangées sont l’adresse email académique. L’attribut transmis doit être nommé mail.</t>
  </si>
  <si>
    <t xml:space="preserve">Tout utilisateur de l’ENT doit posséder au moins un identifiant qui lui permettra d’être identifié et authentifié lors de ses accès aux services applicatifs. </t>
  </si>
  <si>
    <t>L’authentification d’un utilisateur doit reposer sur la vérification d’un authentifiant. Cet authentifiant est généralement connu ou possédé uniquement par la personne en ayant l’usage.</t>
  </si>
  <si>
    <t>Le service d’identification/authentification doit être le seul service de l’ENT auquel les mots de passe sont directement transmis (à l’exception du service de changement de mot de passe). Les services applicatifs ne reçoivent que les informations d’identité.</t>
  </si>
  <si>
    <t>La gestion des supports délivrant les mots de passe dynamiques doit faire l’objet de procédures adaptées</t>
  </si>
  <si>
    <t>La gestion des certificats doit faire l’objet d’une politique de certification.</t>
  </si>
  <si>
    <r>
      <t xml:space="preserve">Lors d'une analyse de conformité, il est nécessaire de distinguer deux niveaux d'expression.
</t>
    </r>
    <r>
      <rPr>
        <sz val="10"/>
        <color indexed="12"/>
        <rFont val="Wingdings"/>
        <family val="0"/>
      </rPr>
      <t>ð</t>
    </r>
    <r>
      <rPr>
        <sz val="10"/>
        <rFont val="Calibri"/>
        <family val="2"/>
      </rPr>
      <t xml:space="preserve">le niveau Exigences
</t>
    </r>
    <r>
      <rPr>
        <sz val="10"/>
        <color indexed="12"/>
        <rFont val="Wingdings"/>
        <family val="0"/>
      </rPr>
      <t>ð</t>
    </r>
    <r>
      <rPr>
        <sz val="10"/>
        <rFont val="Calibri"/>
        <family val="2"/>
      </rPr>
      <t xml:space="preserve">le niveau Recommandations
Afin de répondre aux attentes des diférents acteurs de l'écosystème, l'évaluation doit donc porter :
</t>
    </r>
    <r>
      <rPr>
        <sz val="10"/>
        <color indexed="12"/>
        <rFont val="Wingdings"/>
        <family val="0"/>
      </rPr>
      <t>ð</t>
    </r>
    <r>
      <rPr>
        <sz val="10"/>
        <rFont val="Calibri"/>
        <family val="2"/>
      </rPr>
      <t xml:space="preserve">soit sur la conformité d'une solution ENT par rapport aux recommandations du SDET
</t>
    </r>
    <r>
      <rPr>
        <sz val="10"/>
        <color indexed="12"/>
        <rFont val="Wingdings"/>
        <family val="0"/>
      </rPr>
      <t>ð</t>
    </r>
    <r>
      <rPr>
        <sz val="10"/>
        <rFont val="Calibri"/>
        <family val="2"/>
      </rPr>
      <t xml:space="preserve">soit sur la conformité d'un projet ENTpar rapport aux recommandations du  SDET.
L'évaluation de la conformité avec le SDET va donc porter sur 4 axes d'analyse :
</t>
    </r>
    <r>
      <rPr>
        <sz val="10"/>
        <color indexed="12"/>
        <rFont val="Wingdings"/>
        <family val="0"/>
      </rPr>
      <t>ð</t>
    </r>
    <r>
      <rPr>
        <sz val="10"/>
        <rFont val="Calibri"/>
        <family val="2"/>
      </rPr>
      <t xml:space="preserve">Exigences liées à une solution logicielle
</t>
    </r>
    <r>
      <rPr>
        <sz val="10"/>
        <color indexed="12"/>
        <rFont val="Wingdings"/>
        <family val="0"/>
      </rPr>
      <t>ð</t>
    </r>
    <r>
      <rPr>
        <sz val="10"/>
        <rFont val="Calibri"/>
        <family val="2"/>
      </rPr>
      <t xml:space="preserve">Recommandations liées à une solution logicielle
</t>
    </r>
    <r>
      <rPr>
        <sz val="10"/>
        <color indexed="12"/>
        <rFont val="Wingdings"/>
        <family val="0"/>
      </rPr>
      <t>ð</t>
    </r>
    <r>
      <rPr>
        <sz val="10"/>
        <rFont val="Calibri"/>
        <family val="2"/>
      </rPr>
      <t xml:space="preserve">Exigences liées à la mise en oeuvre d'une solution logicielle
</t>
    </r>
    <r>
      <rPr>
        <sz val="10"/>
        <color indexed="12"/>
        <rFont val="Wingdings"/>
        <family val="0"/>
      </rPr>
      <t>ð</t>
    </r>
    <r>
      <rPr>
        <sz val="10"/>
        <rFont val="Calibri"/>
        <family val="2"/>
      </rPr>
      <t>Recommandations liées  à la mise en oeuvre d'une solution logicielle</t>
    </r>
  </si>
  <si>
    <t>Démarche d'évaluation</t>
  </si>
  <si>
    <t>1- Déterminer votre profil d'évaluation</t>
  </si>
  <si>
    <t>Fédération d'identités</t>
  </si>
  <si>
    <t>Les élèves ont accès à un espace de travail privé identifié dans l’ENT comme « portfolio »</t>
  </si>
  <si>
    <t>Les élèves peuvent organiser une arborescence de dossiers et de sous-dossiers dans leur portfolio</t>
  </si>
  <si>
    <t>Pour chaque fichier ou dossier, tout élève peut accorder des droits d'accès (lecture, modification, suppression) à d’autres usagers, par exemple pour communiquer sur son parcours ou en vue de la validation de compétences</t>
  </si>
  <si>
    <t>Recommandations pour la solution logicielle</t>
  </si>
  <si>
    <t>Les élèves peuvent déposer tout fichier (documents, fichiers audio et vidéo, éléments du cahier multimédia, etc.) dans leur portfolio</t>
  </si>
  <si>
    <t>Profil "Élève"
Uniquement pour le 1er degré</t>
  </si>
  <si>
    <t>Le cahier multimédia de l'élève est un ensemble de « cahiers » : cahier de découverte du monde, cahiers "disciplinaires" sciences ou arts plastiques, productions d'écrits, cahier personnel de l'élève. Certains élèves pourront disposer de cahiers spécifiques (exemple aide personnalisée).</t>
  </si>
  <si>
    <t>Les élèves peuvent intégrer, dans chacun de leurs cahiers, du texte, de l'image, du son, des animations et des vidéos en les insérant directement s’ils sont déjà présents dans leurs espaces personnels et/ou présents dans d’autres services de l’ENT.</t>
  </si>
  <si>
    <t>Les élèves peuvent accéder au cahier multimédia directement sur la page d’accueil ou depuis leur portfolio</t>
  </si>
  <si>
    <t>Les élèves peuvent utiliser des brouillons avant de rendre visibles certaines parties de leurs cahiers.</t>
  </si>
  <si>
    <t>Profil "Enseignant"
Uniquement pour le 1er degré</t>
  </si>
  <si>
    <t>L’enseignant peut configurer le cahier multimédia des élèves de sa classe (nombre et nom des cahiers composant le cahier multimédia).</t>
  </si>
  <si>
    <t>L’enseignant peut intégrer du texte, de l'image, du son, des animations et des vidéos en les insérant directement s’ils sont déjà présents dans son espace personnel et/ou présents dans d’autres services de l’ENT.</t>
  </si>
  <si>
    <t>Les enseignants peuvent accéder au cahier multimédia directement sur la page d’accueil.</t>
  </si>
  <si>
    <t>Les enseignants peuvent ouvrir des accès aux cahiers du cahier multimédia à d’autres membres de l’ENT (parents, autres enseignants).</t>
  </si>
  <si>
    <t>Les droits d'accès (lecture seule/ lecture et modification/suppression) sont configurables pour chaque cahier composant le cahier multimédia.</t>
  </si>
  <si>
    <t>Référence documentaire</t>
  </si>
  <si>
    <t>SDET</t>
  </si>
  <si>
    <t>Chap.</t>
  </si>
  <si>
    <t>Annexe AAS</t>
  </si>
  <si>
    <t>Annexe Interopérabilité</t>
  </si>
  <si>
    <t xml:space="preserve"> 4.2.1</t>
  </si>
  <si>
    <t xml:space="preserve"> 4.2.2</t>
  </si>
  <si>
    <t xml:space="preserve"> 11.1.2.3</t>
  </si>
  <si>
    <t xml:space="preserve"> 8.3.3</t>
  </si>
  <si>
    <t xml:space="preserve"> 8.1</t>
  </si>
  <si>
    <t xml:space="preserve">  2.1</t>
  </si>
  <si>
    <t xml:space="preserve">  3.1</t>
  </si>
  <si>
    <t xml:space="preserve">  3.2.1</t>
  </si>
  <si>
    <t xml:space="preserve">  3.2.2</t>
  </si>
  <si>
    <t xml:space="preserve">  3.2.3</t>
  </si>
  <si>
    <t xml:space="preserve">  6.1.2</t>
  </si>
  <si>
    <t xml:space="preserve">  7.1</t>
  </si>
  <si>
    <t xml:space="preserve">  7.2</t>
  </si>
  <si>
    <t xml:space="preserve">  6.2.4</t>
  </si>
  <si>
    <t xml:space="preserve"> 11.2.3</t>
  </si>
  <si>
    <t xml:space="preserve"> 11.1.1</t>
  </si>
  <si>
    <t xml:space="preserve"> 11.2</t>
  </si>
  <si>
    <t xml:space="preserve"> 8.1.1</t>
  </si>
  <si>
    <t xml:space="preserve">  3.2.4</t>
  </si>
  <si>
    <t xml:space="preserve">  3.3</t>
  </si>
  <si>
    <t xml:space="preserve">  3.4</t>
  </si>
  <si>
    <t xml:space="preserve">  4.1</t>
  </si>
  <si>
    <t xml:space="preserve">  6.1</t>
  </si>
  <si>
    <t xml:space="preserve">  6.2.3</t>
  </si>
  <si>
    <t xml:space="preserve">  9.2.1</t>
  </si>
  <si>
    <t xml:space="preserve">  9.2.2</t>
  </si>
  <si>
    <t xml:space="preserve">  9.2.3</t>
  </si>
  <si>
    <t xml:space="preserve">  9.2.4</t>
  </si>
  <si>
    <t xml:space="preserve">  9.2.5</t>
  </si>
  <si>
    <t xml:space="preserve">  9.3.2</t>
  </si>
  <si>
    <t xml:space="preserve"> 11.4</t>
  </si>
  <si>
    <t xml:space="preserve">  2.3.4</t>
  </si>
  <si>
    <t xml:space="preserve">  2.3.3</t>
  </si>
  <si>
    <t xml:space="preserve">  2.4.1</t>
  </si>
  <si>
    <t>8.5</t>
  </si>
  <si>
    <t>Document</t>
  </si>
  <si>
    <t xml:space="preserve"> 8.4.1</t>
  </si>
  <si>
    <t xml:space="preserve"> 4.3</t>
  </si>
  <si>
    <t xml:space="preserve"> 11.3</t>
  </si>
  <si>
    <t xml:space="preserve">  4.2</t>
  </si>
  <si>
    <t>Annexe Stratégie Exploitation</t>
  </si>
  <si>
    <t xml:space="preserve"> 13.5.2</t>
  </si>
  <si>
    <t xml:space="preserve"> 13.5.3</t>
  </si>
  <si>
    <t xml:space="preserve"> 13.5.8</t>
  </si>
  <si>
    <t xml:space="preserve"> 11.1.2.2</t>
  </si>
  <si>
    <t xml:space="preserve">  5.1</t>
  </si>
  <si>
    <t xml:space="preserve">  5.2.5</t>
  </si>
  <si>
    <t xml:space="preserve">  6.2.1</t>
  </si>
  <si>
    <t xml:space="preserve">  6.2.2</t>
  </si>
  <si>
    <t xml:space="preserve"> 13.5.1</t>
  </si>
  <si>
    <t xml:space="preserve"> 13.5.4</t>
  </si>
  <si>
    <t xml:space="preserve">  5.2.3</t>
  </si>
  <si>
    <t xml:space="preserve">  5.2.4.2</t>
  </si>
  <si>
    <t xml:space="preserve">  5.4.4</t>
  </si>
  <si>
    <t xml:space="preserve">  3.3.1</t>
  </si>
  <si>
    <t xml:space="preserve">  3.3.2</t>
  </si>
  <si>
    <t xml:space="preserve">  3.3.3</t>
  </si>
  <si>
    <t xml:space="preserve">  3.5</t>
  </si>
  <si>
    <t xml:space="preserve">  3.6</t>
  </si>
  <si>
    <t xml:space="preserve">  3.7</t>
  </si>
  <si>
    <t xml:space="preserve">  3.8</t>
  </si>
  <si>
    <t xml:space="preserve">  4.4</t>
  </si>
  <si>
    <t xml:space="preserve">  5.3.1.1</t>
  </si>
  <si>
    <t xml:space="preserve">  5.3.2.1</t>
  </si>
  <si>
    <t xml:space="preserve">  5.3.2.2</t>
  </si>
  <si>
    <t xml:space="preserve">  5.3.2.3</t>
  </si>
  <si>
    <t xml:space="preserve">  5.3.2.5</t>
  </si>
  <si>
    <t xml:space="preserve">  5.3.2.6</t>
  </si>
  <si>
    <t xml:space="preserve">  5.3.3.1</t>
  </si>
  <si>
    <t xml:space="preserve">  2.2</t>
  </si>
  <si>
    <t xml:space="preserve">  2.3.1</t>
  </si>
  <si>
    <t xml:space="preserve">  2.3.2</t>
  </si>
  <si>
    <t xml:space="preserve">  2.3.5</t>
  </si>
  <si>
    <t xml:space="preserve">  2.3.6</t>
  </si>
  <si>
    <t xml:space="preserve">  4.2.2</t>
  </si>
  <si>
    <t xml:space="preserve">  4.2.3</t>
  </si>
  <si>
    <t xml:space="preserve">  4.3</t>
  </si>
  <si>
    <t xml:space="preserve">  4.5</t>
  </si>
  <si>
    <t xml:space="preserve">  4.6</t>
  </si>
  <si>
    <t xml:space="preserve">  4.7</t>
  </si>
  <si>
    <t xml:space="preserve">  4.8</t>
  </si>
  <si>
    <t xml:space="preserve">  4.9</t>
  </si>
  <si>
    <t xml:space="preserve">  5.2.2</t>
  </si>
  <si>
    <t xml:space="preserve">  5.2.4.1</t>
  </si>
  <si>
    <t xml:space="preserve">  5.2.4.3</t>
  </si>
  <si>
    <t xml:space="preserve">  5.2.4.4</t>
  </si>
  <si>
    <t xml:space="preserve">  5.2.8</t>
  </si>
  <si>
    <t xml:space="preserve">  5.3.4</t>
  </si>
  <si>
    <t xml:space="preserve">  5.4.5.2</t>
  </si>
  <si>
    <t xml:space="preserve">  5.4.5.1</t>
  </si>
  <si>
    <t xml:space="preserve">  5.4.1</t>
  </si>
  <si>
    <t xml:space="preserve"> 13.5.7</t>
  </si>
  <si>
    <t xml:space="preserve">  5.4.5.4</t>
  </si>
  <si>
    <t xml:space="preserve">Services </t>
  </si>
  <si>
    <t>Afin de garantir une bonne réactivité du titulaire et la maîtrise des coûts pour la réalisation des autres activités de maintenance, il est recommandé d’introduire dans le contrat des unités d’oeuvre pour la réalisation de ces opérations.</t>
  </si>
  <si>
    <t>Il est recommandé de demander au nouveau titulaire d’établir avant la fin la phase de réversibilité une analyse de risques argumentée</t>
  </si>
  <si>
    <t>Il est recommandé de vérifier le plan de réversibilité de manière périodique ou lors de changements importants.</t>
  </si>
  <si>
    <t>Si la détermination de la priorité est complexe et dépend de plusieurs critères (ex : service concerné, plage horaire, gravité de l’incident, ...), il est recommandé que celle-ci puisse être en partie automatisée ou que la personne chargée d’en saisir la valeur soit guidée au moment de sa saisie.</t>
  </si>
  <si>
    <t>Il est recommandé de recueillir les observations, réclamations éventuelles et souhaits d’évolution des usagers au travers, par exemple :
• d’enquêtes spécifiques
• de l’organisation de comités d’usagers</t>
  </si>
  <si>
    <t>Bien que cela nécessite un effort de transfert de compétences et de responsabilités, la contractualisation avec un mainteneur différent de l’intégrateur d’origine ne doit pas être exclue. Une attention particulière doit être portée au transfert de responsabilités vers le nouveau mainteneur, celui-ci devant s’approprier le contexte sans dégradation du degré d’engagement sur le niveau de qualité de service</t>
  </si>
  <si>
    <t>Contrats de service</t>
  </si>
  <si>
    <t>Afin de ralentir la propagation d’un virus et d'en minimiser l’impact, les principales mesures qui doivent être appréhendées sont :
• Le cloisonnement des éléments infectés.
• Les mesures d’éradication par la mise à jour des signatures, du moteur antivirus et le nettoyage des données.
• Les mesures de reconstruction, réinstallation des systèmes, procédure de restauration des données.
• L’assistance aux utilisateurs.</t>
  </si>
  <si>
    <t>Les objectifs de qualité de service doivent porter sur les critères suivants :
• Conditions d’accès à l’espace numérique de travail
• Disponibilité
• Performance
• Intégrité et sécurité des données
• Maintenabilité, Évolutivité et Pérennité</t>
  </si>
  <si>
    <t>Les objectifs de qualité de service doivent être déclinés pour chacun des acteurs et contractants en fonction de leur domaine de responsabilité.</t>
  </si>
  <si>
    <t>L’enseignant documentaliste doit avoir des droits particuliers d’administration et de publication sur cette zone afin de lui permettre d’en faire une vitrine (pour les autres enseignants et les élèves notamment) du service documentaire de l’établissement</t>
  </si>
  <si>
    <t>Chaque usager doit pouvoir cumuler plusieurs rôles (par exemple enseignant et professeur principal). Les droits de chaque usager sont constitués de la somme des droits correspondant à ses différents rôles</t>
  </si>
  <si>
    <t xml:space="preserve">Tout utilisateur souhaitant accéder aux services applicatifs disponibles à travers un ENT doit être identifié, authentifié et autorisé. </t>
  </si>
  <si>
    <t xml:space="preserve">Les services AAS comportent obligatoirement : 
• un service d’identification/authentification 
• un service de propagation de l’identité 
• un service d’autorisation </t>
  </si>
  <si>
    <t>Un mot de passe à usage unique doit être utilisé une seule fois par un utilisateur pour l'authentifier lors de son accès aux services applicatifs de l’ENT</t>
  </si>
  <si>
    <t>Procédures adaptées  définies dans le chapitre 3.4 de l'annexe AAS</t>
  </si>
  <si>
    <r>
      <t xml:space="preserve">Le document propose </t>
    </r>
    <r>
      <rPr>
        <b/>
        <sz val="10"/>
        <color indexed="8"/>
        <rFont val="Calibri"/>
        <family val="2"/>
      </rPr>
      <t>4 grilles de conformité</t>
    </r>
    <r>
      <rPr>
        <sz val="10"/>
        <color indexed="8"/>
        <rFont val="Calibri"/>
        <family val="2"/>
      </rPr>
      <t xml:space="preserve"> (correspondant aux 4 axes d'analyse de la conformité définis dans la partie Introduction du document) :
</t>
    </r>
    <r>
      <rPr>
        <sz val="10"/>
        <color indexed="12"/>
        <rFont val="Wingdings"/>
        <family val="0"/>
      </rPr>
      <t>ð</t>
    </r>
    <r>
      <rPr>
        <sz val="10"/>
        <color indexed="8"/>
        <rFont val="Calibri"/>
        <family val="2"/>
      </rPr>
      <t xml:space="preserve">Exigences Solution logicielle
</t>
    </r>
    <r>
      <rPr>
        <sz val="10"/>
        <color indexed="12"/>
        <rFont val="Wingdings"/>
        <family val="0"/>
      </rPr>
      <t>ð</t>
    </r>
    <r>
      <rPr>
        <sz val="10"/>
        <color indexed="8"/>
        <rFont val="Calibri"/>
        <family val="2"/>
      </rPr>
      <t xml:space="preserve">Recommandations logicielles
</t>
    </r>
    <r>
      <rPr>
        <sz val="10"/>
        <color indexed="12"/>
        <rFont val="Wingdings"/>
        <family val="0"/>
      </rPr>
      <t>ð</t>
    </r>
    <r>
      <rPr>
        <sz val="10"/>
        <color indexed="8"/>
        <rFont val="Calibri"/>
        <family val="2"/>
      </rPr>
      <t xml:space="preserve">Exigences de mise en oeuvre
</t>
    </r>
    <r>
      <rPr>
        <sz val="10"/>
        <color indexed="12"/>
        <rFont val="Wingdings"/>
        <family val="0"/>
      </rPr>
      <t>ð</t>
    </r>
    <r>
      <rPr>
        <sz val="10"/>
        <color indexed="8"/>
        <rFont val="Calibri"/>
        <family val="2"/>
      </rPr>
      <t xml:space="preserve">Recommandations de mise en oeuvre
</t>
    </r>
  </si>
  <si>
    <t>5 - Profil d'évaluation</t>
  </si>
  <si>
    <t xml:space="preserve">Indiquer quels éléments vous souhaitez évaluer </t>
  </si>
  <si>
    <t>2- Utiliser les onglets correspondant aux éléments que vous souhaitez évaluer :</t>
  </si>
  <si>
    <t>Exigences Solution logicielle</t>
  </si>
  <si>
    <t>Exigences de Mise en Oeuvre</t>
  </si>
  <si>
    <t>Recommandations mise en oeuvre</t>
  </si>
  <si>
    <t>3- Consulter l'onglet Récapitulatif pour visualiser les résultats de votre évaluation</t>
  </si>
  <si>
    <t>Récapitulatif</t>
  </si>
  <si>
    <t>Utilisation des grilles d'évalaution</t>
  </si>
  <si>
    <t>Introduction</t>
  </si>
  <si>
    <t>Commentaires</t>
  </si>
  <si>
    <t>Exigences de la solution logicielle</t>
  </si>
  <si>
    <t>Numéro</t>
  </si>
  <si>
    <t>Test technique</t>
  </si>
  <si>
    <t>Fonctions recommandées Cahier de textes / cahier journal :
• Mise à disposition des usagers spécifiés d’un cahier de textes personnel
• Mise à disposition de chaque enseignant d’un « cahier journal de l’enseignant » (uniquement 1er degré)
• Gestion du contenu (infirmations fournies aux usagers, données relatives aux emplois du temps, alimentation à partir de tout service de l'espace numérique de travail ou toute application du poste local...)
• Archivage des informations
• Modalités d'accès au cahier de textes / cahier journal (accès par l'emploi du temps de la classe, profils d'accès différents, accès par l'emploi du temps de la classe, ...)</t>
  </si>
  <si>
    <t>Fonctions recommandées Gestion des activités documentaires :
• Possibilité d'accéder à des bases de données documentaires avec l'identification de l'ENT
• Publication documentaire
• Interrogation des bases de données
• Gestion des comptes lecteurs (uniquement 2nd degré)</t>
  </si>
  <si>
    <t>Cadre de référence documentaire
des espaces numériques de travail (ENT)</t>
  </si>
  <si>
    <t>1 - Objet du document</t>
  </si>
  <si>
    <t>2 - Association acteurs - grille de conformité</t>
  </si>
  <si>
    <t>3 - Axes d'analyse de la conformité</t>
  </si>
  <si>
    <t xml:space="preserve">Le SDET (Schéma Directeur des Espaces numériques de Travail) pose les principes directeurs dans l’élaboration et la mise en œuvre d’une solution ENT. À ce titre, il représente un cadre documentaire de référence des ENT pour les différents acteurs de l’écosystème.
Il est organisé autour d’un document central, complété de différentes annexes spécialisées pour pouvoir adresser tous les thèmes et les sujets qu’il doit traiter.
</t>
  </si>
  <si>
    <t xml:space="preserve">
Cette organisation facilite la recherche d’une information thématique ou ciblée par un acteur, mais répond mal à l’attente d’un acteur des ENT (porteur de projet, éditeur ENT, intégrateur ENT) qui souhaite rapidement évaluer la conformité avec le SDET de la solution logicielle ou de sa mise en œuvre.</t>
  </si>
  <si>
    <t>Vérification en ligne</t>
  </si>
  <si>
    <t>Recommandations  logicielles</t>
  </si>
  <si>
    <t>Période d'évaluation</t>
  </si>
  <si>
    <t>Socle ENT : Ensemble des services mis à la disposition des services applicatifs de l’ENT</t>
  </si>
  <si>
    <t>Synthèse évaluation</t>
  </si>
  <si>
    <t>Exigences / recommandations conformes</t>
  </si>
  <si>
    <t>Exigences / recommandations non conformes</t>
  </si>
  <si>
    <t>Date de début</t>
  </si>
  <si>
    <t>Date de fin</t>
  </si>
  <si>
    <t>Profil d'évaluation</t>
  </si>
  <si>
    <t>Sans réponse</t>
  </si>
  <si>
    <t>/</t>
  </si>
  <si>
    <t>Évaluation</t>
  </si>
  <si>
    <t>Date 
évaluation</t>
  </si>
  <si>
    <t>Résultat</t>
  </si>
  <si>
    <t>Commentaires / Justification</t>
  </si>
  <si>
    <t>Socle ENT</t>
  </si>
  <si>
    <t>L’ENT propose des services essentiels intégrés</t>
  </si>
  <si>
    <t>L’ENT propose l’accès à des services essentiels, sans réauthentification</t>
  </si>
  <si>
    <t>L’utilisateur dispose d’espaces personnel et de partage</t>
  </si>
  <si>
    <t>Par une identification unique, l’utilisateur accède à des fonctionnalités additionnelles</t>
  </si>
  <si>
    <t>L’éditeur assure un support auprès des porteurs de projets et la maintenance de sa solution</t>
  </si>
  <si>
    <t>þ</t>
  </si>
  <si>
    <t>Gestion des configurations</t>
  </si>
  <si>
    <t>Gestion des incidents</t>
  </si>
  <si>
    <t>Lorsque l' ENT assure le rôle de fournisseur d’identités</t>
  </si>
  <si>
    <t xml:space="preserve">Toutes les informations échangées lors de cette première connexion sont fournies sur la base du volontariat de l’accédant. A cette occasion, les conditions générales d’accès au service devront y être explicitement précisées. </t>
  </si>
  <si>
    <t>Les usagers spécifiés doivent pouvoir accéder, depuis l’ENT, aux ressources pédagogiques éditoriales auxquelles ils peuvent prétendre avec l'identification de l'ENT.</t>
  </si>
  <si>
    <t>Les durées des abonnements des membres d’un groupe doivent être limitées dans le temps et ne peuvent en aucun cas excéder la durée de l’inscription à l’espace numérique de travail</t>
  </si>
  <si>
    <t>Suite à une période d’inactivité ou après une certaine durée, les services AAS doivent demander une nouvelle authentification de l’utilisateur pour le maintien de la session.</t>
  </si>
  <si>
    <t>La confidentialité et l’intégrité des informations d’identification et d’authentification échangées doivent être assurées de bout en bout des échanges entre les différents services.</t>
  </si>
  <si>
    <t>Les certificats utilisateurs doivent être émis par une autorité de certification reconnue à la fois par les services d’identification/authentification et par les services applicatifs de l’ENT.</t>
  </si>
  <si>
    <t>Les mécanismes de propagations d’informations d’identités doivent être mise en œuvre dans le cadre d’une fédération d’identité.</t>
  </si>
  <si>
    <t>Les engagements suivants doivent être pris par les fournisseurs de services : 
• Respect de l’objet et des règles communes de fonctionnement de la fédération. 
• Gestion des identités et des autorisations selon des procédures formalisées et diffusées. 
• Action en conformité avec les règles relatives aux données nominatives type CNIL.
• Respect de règles de sécurité. 
• Utilisation des standards technologiques définis.</t>
  </si>
  <si>
    <t>Les standards technologiques de la fédération doivent être définis</t>
  </si>
  <si>
    <t xml:space="preserve">Les attributs caractérisant les utilisateurs et nécessaires au contrôle des accès doivent suivre un nommage et une sémantique communs au sein de la fédération. </t>
  </si>
  <si>
    <t>Les moyens d’authentification partagés doivent être définis de manière commune dans toute la fédération.</t>
  </si>
  <si>
    <t xml:space="preserve">Les journaux produits doivent être exploitables. Ils doivent permettre à tout moment : 
• de dater et d’associer une opération AAS à une identité ; 
• de reconstituer la chaîne des opérations AAS liées à une identité.
Les modalités de ces journalisations doivent respecter la législation en vigueur (données, durée de conservation, moyens de recouvrement…).  </t>
  </si>
  <si>
    <t>Les fournisseurs doivent s’assurer que leurs services applicatifs sont compatibles et intégrables avec la fonction de SSO proposée</t>
  </si>
  <si>
    <t>La solution logicielle doit permettre d’intégrer les services applicatifs quelle que soit leur localisation à condition qu’ils soient interopérables, c'est-à-dire qu’ils respectent les recommandations technologiques du SDET</t>
  </si>
  <si>
    <t>L’unicité de l’identifiant doit être garantie à tout moment sur le périmètre d’un ENT donné.</t>
  </si>
  <si>
    <t xml:space="preserve">L’ENT doit mettre en place une fonction de déconnexion permettant à l’utilisateur de mettre fin à la session. </t>
  </si>
  <si>
    <t>Le service de propagation des informations d’identité doit mettre en place des mécanismes permettant la propagation de la déconnexion auprès de l’ensemble des services applicatifs avec lesquels l’utilisateur a une session en cours.</t>
  </si>
  <si>
    <t>Lors des échanges d’informations d’identité, l’identité des services impliqués ou des serveurs supportant les services en question doit être garantie, par exemple à travers une authentification par certificat.</t>
  </si>
  <si>
    <t>Le vecteur d’identité transmis doit être nommé FrEduVecteur</t>
  </si>
  <si>
    <t>Le vecteur d’identité Élève doit être de la forme : profil|Nom|Prenom|eleveId|UaiEtab.
La solution d’ENT doit mettre en œuvre des traitements qui permettent d’identifier l’établissement auquel l’utilisateur peut accéder.</t>
  </si>
  <si>
    <t>Le vecteur d’identité Parent doit être de la forme : profil|Nom|Prenom|eleveId|UaiEtab.
La solution d’ENT doit mettre en œuvre des traitements qui permettent d’identifier l’établissement auquel l’utilisateur peut accéder.</t>
  </si>
  <si>
    <t>A.3</t>
  </si>
  <si>
    <t>A.4</t>
  </si>
  <si>
    <t>B.46</t>
  </si>
  <si>
    <t>B.47</t>
  </si>
  <si>
    <t>B.48</t>
  </si>
  <si>
    <t>C.31</t>
  </si>
  <si>
    <t>C.32</t>
  </si>
  <si>
    <t>D.7</t>
  </si>
  <si>
    <t>F.4</t>
  </si>
  <si>
    <t>F.5</t>
  </si>
  <si>
    <t>G.15</t>
  </si>
  <si>
    <t>G.16</t>
  </si>
  <si>
    <t>G.17</t>
  </si>
  <si>
    <t>G.18</t>
  </si>
  <si>
    <t>G.19</t>
  </si>
  <si>
    <t>G.20</t>
  </si>
  <si>
    <t>G.21</t>
  </si>
  <si>
    <t>J.2</t>
  </si>
  <si>
    <t>O.14</t>
  </si>
  <si>
    <t>I.7</t>
  </si>
  <si>
    <t>I.8</t>
  </si>
  <si>
    <t>I.9</t>
  </si>
  <si>
    <t>Le cycle des sauvegardes doit être au minimum :
• Une sauvegarde incrémentale par jour
• Une sauvegarde complète par mois</t>
  </si>
  <si>
    <t>Un plan de sauvegardes doit être établi avant la phase d’exploitation.</t>
  </si>
  <si>
    <t>La capacité des moyens de sauvegarde doit être compatible avec l’évolution de la montée en charge.</t>
  </si>
  <si>
    <t>Le besoin d’archivage doit être défini au sein d’un ENT. L’archivage doit être une opération déclenchée par son propriétaire ou réalisée avec son accord.</t>
  </si>
  <si>
    <t>Une procédure de destruction de données sensibles et de mises au rebut sécurisées des medias contenant des données sensibles (medias de sauvegardes, disques) doit être mise en place. Cette procédure est activée :
• Dans le cas d’expiration du délai de conservation de données ;
• Dans le cas de recyclage ou remplacement de matériels (ordinateurs, disques, …)</t>
  </si>
  <si>
    <t>Dans ce cas où l’intégrateur initial est retenu pour la maintenance d’un ENT, des garde-fous doivent être prévus dans le contrat afin de limiter le risque d’une trop grande dépendance avec le prestataire. Ainsi la clause de réversibilité doit être complétée en prévoyant notamment la réalisation de mesures de contrôle.</t>
  </si>
  <si>
    <t>Traçabilité opérations AAS</t>
  </si>
  <si>
    <t>Interfaçage entre ENT et services applicatifs distants</t>
  </si>
  <si>
    <t>Les mots de passe ne doivent pas être déchiffrés puis chiffrés de nouveau successivement par des éléments intermédiaires.</t>
  </si>
  <si>
    <t>Les composants logiciels suivants ne doivent pas réaliser l’authentification des utilisateurs : les mandataires, les routeurs logiciels, les portails actifs.</t>
  </si>
  <si>
    <t>Les mots de passe ne doivent pas être stockés en clair</t>
  </si>
  <si>
    <t>Toute option contraire à l'utilisation de conformes à des schémas XML ouverts, publiés, et documentés (par exemple encapsulation d’un flux HTML 4.0 destiné à être directement présenté à l’usager) doit être justifiée par des contraintes autres que techniques.</t>
  </si>
  <si>
    <t>Pour l'enseignement primaire, la solution offre un accès personnel, personnalisé et personnalisable par profil et l’utilisateur final. Elle offre à minima des accès pour les profils suivants :
• les élèves ;
• les responsables légaux des élèves (parents d’élèves, tuteurs…) ;
• les enseignants ;
• les directeurs d’école ;
• les personnels non-enseignants des écoles ;
• les syndicats ;
• l’Inspecteur de l’éducation nationale (IEN) ;
• les membres de l’équipe de l’IEN ;
• Le DASEN ou ses collaborateurs ;
• les collectivités territoriales ;
• le personnel médico-social ;
• les responsables d’enseignement spécialisé ;
• les autres intervenants (invités extérieurs, etc.) ;
• les administrateurs de l’ENT (administrateur technique et fonctionnnel)</t>
  </si>
  <si>
    <t>Les organismes publics et les sociétés responsables de l’exploitation de l’espace numérique de travail ou d’un service en ligne associé devront s’engager de manière contractuelle sur cette qualité de service avec les écoles et établissements usagers. Cette contractualisation sera d’ordre qualitative et quantitative, et portera notamment (mais pas exclusivement) sur les domaines suivants :
• conditions d’accès à l’espace numérique de travail ;
• disponibilité de l’espace numérique de travail ;
• intégrité des données manipulées ;
• performances ;
• réversibilité ;
• sécurité.</t>
  </si>
  <si>
    <t>Les contractants veilleront à expliciter les conditions de réversibilité des espaces numériques de travail et des données qu’ils hébergent, notamment dans les cas de défaillance ou de changement de prestataire</t>
  </si>
  <si>
    <t>Des interfaces permettent d’assurer l’authentification unique et la gestion "dynamique" des droits et des accès aux ressources (interface entre le service en ligne et le service authentification-autorisation-SSO) ;</t>
  </si>
  <si>
    <t>Interopérabilité</t>
  </si>
  <si>
    <t>Le domaine de confiance de la fédération doit être régi par un ou des accords de fédération. Un accord doit contenir les règles suivantes : 
• Identification des intervenants dans la Fédération d’identité 
• Périmètre de fédération 
• Engagements du fournisseur d’identités 
• Identité et attributs produits 
• Engagements du fournisseur de services 
• Engagements réciproques 
• Durée de l’accord, principes de renouvellement et de rupture 
• Coûts</t>
  </si>
  <si>
    <t xml:space="preserve">La gouvernance de la fédération doit être assurée, notamment afin de : 
• Définir l’organisation de la fédération. 
• Définir et faire vivre l’objet et les règles communes de fonctionnement de la fédération. </t>
  </si>
  <si>
    <t>La fédération doit être administrée, notamment afin de : 
• Définir le statut administratif. 
• Définir et distribuer les données partagées par tous les membres. 
• Définir les orientations technologiques supportées (standards utilisés) et les règles de sécurité à suivre. 
• Traiter les demandes d’inscription et de départ. 
• Contrôler les engagements des membres de la fédération. 
• Appliquer les évolutions des règles de fonctionnement.</t>
  </si>
  <si>
    <t xml:space="preserve">Le service de propagation des informations d’identité doit réaliser : 
• la transmission des identifiants, des preuves d’authentification (précisant a minima le moyen d’authentification) et d’attributs caractérisant les utilisateurs ; 
• la transmission d’informations sur le fait que l’utilisateur est déconnecté de ses sessions aux services applicatifs. </t>
  </si>
  <si>
    <t xml:space="preserve">Le service de propagation des informations d’identité hors de l’ENT doit assurer la conversion entre les preuves d’authentification utilisées au sein de l’ENT et les preuves d’authentification partagées au niveau de la fédération. </t>
  </si>
  <si>
    <t xml:space="preserve">Le service de propagation des informations d’identité hors de l’ENT doit assurer la conversion entre les attributs utilisés au sein de l’ENT et ceux utilisés dans le cadre de la fédération (nommage et sémantique). </t>
  </si>
  <si>
    <t>Le service de propagation des informations d’identité hors de l’ENT doit permettre l’anonymisation des identités : l’alias de connexion n’est pas transmis. C’est un autre identifiant non significatif (i.e. opaque) qui est transmis.</t>
  </si>
  <si>
    <t>Le service de propagation des informations d’identité hors de l’ENT doit permettre la persistance ou non des identifiants transmis, suivant le cadre d’utilisation (cadre de confiance, convention de service…).</t>
  </si>
  <si>
    <t xml:space="preserve">Afin de garantir la traçabilité, le fournisseur d’identités doit être capable à tout instant de faire le lien entre les informations d’identité transmises et l’identifiant de l’utilisateur. </t>
  </si>
  <si>
    <t xml:space="preserve">Le service de propagation des informations d’identité hors de l’ENT doit permettre au service applicatif demandé d’interpréter une preuve d’authentification venant d’un service d’identification/authentification extérieur. </t>
  </si>
  <si>
    <t>L’ENT doit garantir la traçabilité des opérations AAS, permettant de répondre aux besoins suivants : 
• Analyse a posteriori en cas d’incident de fonctionnement, d’abus d’utilisation ou d’audit de sécurité. 
• Respect des obligations réglementaires.
Dans le cadre d’une fédération d’identité, ces exigences de traçabilité doivent être décrites dans les accords de fédération.</t>
  </si>
  <si>
    <t xml:space="preserve">Les informations d’identité doivent être déclarées préalablement dans la convention de service.
Les informations d’identité ne doivent pas être transmises au service tiers de façon automatique par l’ENT : L’ENT doit présenter à l’utilisateur la liste complète des informations d’identité demandées par le service tiers et doit demander à l’utilisateur son consentement.
L’utilisateur doit avoir le choix de transmettre ou non ses informations d’identité.
Les informations d’identité doivent être demandées au détail et dans la limite du nécessaire par rapport à la finalité du service tiers (authentification, contrôle d’accès, personnalisation, suivi de l’utilisateur). </t>
  </si>
  <si>
    <t xml:space="preserve">L’ENT doit offrir une fonction de SSO. Cette fonction permet à un utilisateur d’accéder à différents services applicatifs en ne devant s’authentifier qu’une seule fois (tant que l’authentification préalable auprès des services AAS est valable). </t>
  </si>
  <si>
    <t xml:space="preserve">Les certificats utilisables pour identifier et authentifier les utilisateurs doivent être en cours de validité (non révoqués, non expirés). </t>
  </si>
  <si>
    <t>L’espace (ou domaine) de confiance de la fédération doit être régi par un cadre général de règles. Ces règles doivent notamment déterminer les engagements des fournisseurs d’identités et des fournisseurs de services. 
Chaque membre de la fédération doit pouvoir définir, en complément du cadre général, les relations unitaires qu’il souhaite établir avec chacun des autres membres. En particulier, un fournisseur d’identités doit pouvoir décider quels sont les attributs qu’il accepte de transmettre à chacun des fournisseurs de services.</t>
  </si>
  <si>
    <t>Les authentifiants ne doivent pas être propagés. Seules les informations d’identité (identifiant, preuve d’authentification et attributs) peuvent  être propagées.</t>
  </si>
  <si>
    <t>L’ENT doit garantir la traçabilité des opérations AAS. Dans le cadre d’une fédération d’identité, ces exigences de traçabilité doivent être décrites dans les accords de fédération.</t>
  </si>
  <si>
    <t xml:space="preserve">Aucune information d’identité sur l’utilisateur ne doit être transmise pour l’accès à un service tiers appartenant à un service dont l’accès ne nécessite ni authentification ni contrôle d’accès (accès libre). </t>
  </si>
  <si>
    <t xml:space="preserve">Les données qui peuvent être échangées afin d’assurer l’authentification et le contrôle d’accès sont : 
• L’identifiant de l’ENT de l’utilisateur 
• L’identifiant de l’établissement de l’accédant (UAI / ex-RNE). 
• Le profil de l’accédant non associé à une identité. </t>
  </si>
  <si>
    <t>Les données qui peuvent être échangées afin d’assurer l’authentification et le contrôle d’accès sont : 
• Un identifiant unique par utilisateur mais qui ne permette pas d’être associé à l’identité de l’accédant (identifiant interne à l’ENT – uid) 
• Le profil de l’accédant non associé à une identité 
• L’identifiant de l’établissement à partir duquel le service tiers est appelé (UAI / ex RNE) 
Remarque : toute autre donnée ne doit pas être transmise</t>
  </si>
  <si>
    <t>Service dont l’accès s’effectue sur la base d’informations nominatives sur l’accédant, dont dispose au préalable le service tiers, et d’informations non nominatives transmises par l’ENT lors de la connexion (mapping
d’identités réalisé par le service tiers) :
Les données qui PEUVENT être échangées de l’ENT vers un service tiers de ce type sont : 
• L’identifiant de l’ENT de l’utilisateur. 
• Ou bien un identifiant unique par utilisateur mais qui ne permette pas d’être associé à l’identité de l’accédant. 
Remarque : toute autre donnée ne doit pas être transmise</t>
  </si>
  <si>
    <t xml:space="preserve">L’accès aux services applicatifs doit être contrôlé par les services AAS. Ils permettent de gérer et de contrôler l’identité et les droits d’accès d’un utilisateur à un service applicatif. </t>
  </si>
  <si>
    <t>La navigation entre les différents services doit être simple, rapide et ergonomique. On favorisera l’homogénéité de la charte graphique.</t>
  </si>
  <si>
    <t>L'ENT doit assurer la cohérence entre différentes plates-formes.</t>
  </si>
  <si>
    <t>Les ressources non décrites, ou décrites selon des normes moins spécifiques de l’enseignement scolaire, doivent également être rendues accessibles dans cet ensemble, dès lors que c’est un choix de l’établissement ou de l’équipe pédagogique (par exemple, accès au dictionnaire de l’académie française ou au Littré dans la catégorie « Dictionnaires – encyclopédies »).</t>
  </si>
  <si>
    <t>Responsabilité de mise à disposition des ressources : les abonnements sont liés aux choix des prescripteurs (en établissement, au niveau du projet …) mais la mise à disposition du service est en responsabilité partagée entre les différents acteurs de la chaîne (éditeur, distributeur, solution d’ENT).</t>
  </si>
  <si>
    <t xml:space="preserve"> Les outils de recherche doivent permettre de conserver l’historique des consultations effectuées</t>
  </si>
  <si>
    <t>Les outils de recherche doivent permettre de sauvegarder tout ou partie des consultations</t>
  </si>
  <si>
    <t>Pour un élève ou un professueur, en dehors du médiacentre (définie au paragraphe 8.4.1.2), l’accès aux ressources doit pouvoir s’effectuer de plusieurs manières :
• Par le cahier de textes
• Par l’agenda
• Par les groupes d’usagers auxquels il appartient pour les activités pédagogiques à réaliser (sa classe et les activités qui y sont liées). Les caractéristiques de cette vue « Groupes » doivent permettre de présenter un contenu par défaut pour chacun des groupes institutionnels créés dans l’ENT.</t>
  </si>
  <si>
    <t>Lorsqu’un usager utilise une ressource pédagogique éditoriale, il doit pouvoir sélectionner et accéder à cette ressource identifiée par sa nature et son objet plutôt que par des références relatives à un nommage de catalogue de diffusion / distribution.</t>
  </si>
  <si>
    <t>L'administrateur peut limiter la taille d'espace disque réservé au courrier électronique par catégorie d'usager et par usager</t>
  </si>
  <si>
    <t>L'administrateur peut limiter le volume autorisé de pages web publiées sur l'intranet ou sur Internet</t>
  </si>
  <si>
    <t>L'administrateur pourra ajuster les volumes autorisés de stockage personnels et de groupe par catégorie d'usagers et par usager</t>
  </si>
  <si>
    <t>L’administrateur peut déléguer aux usagers spécifiés l’administration de certains services de l’espace numérique de travail</t>
  </si>
  <si>
    <t>Les indicateurs statistiques fournis par la solution logicielle sont exportables dans un format XML ou CSV</t>
  </si>
  <si>
    <t>Les usagers spécifiés peuvent bénéficier d'un tableau de bord alimenté par des indicateurs issus des statistiques natives et/ou issues de dispositifs tiers</t>
  </si>
  <si>
    <t>Fonctions recommandées :
• Durées d'inscription limitables dans le temps
• Possibilité de désactiver un compte usager qui a expiré avant de le supprimer (automatiquement ou non)
• Regénération à tout moment et automatiquement d'un mot de passe pour l'usager</t>
  </si>
  <si>
    <t>Délélation possible à un autre usager des droits correspondants à un ou plusieurs de ses rôles, pour une durée déterminée, et dans des limites fixées par l’administration</t>
  </si>
  <si>
    <t>Chap 8.5</t>
  </si>
  <si>
    <t>L’administrateur peut paramétrer, par usager ou catégorie d’usagers, la liste des outils qu’ils pourront mettre à disposition des groupes qu’ils créeront et des quotas associés à ces outils (par exemple, taille de l’espace disque de l’espace de documents partagés)</t>
  </si>
  <si>
    <t>L’accès au statut de membre de groupe d’usagers peut être interdit à certains usagers</t>
  </si>
  <si>
    <t>Mettre en place un reporting automatique pour les incidents et pour les problèmes :
• des incidents prioritaires hors délais ;
• des incidents dont les délais sont particulièrement longs.</t>
  </si>
  <si>
    <r>
      <t xml:space="preserve">Spécifique au Primaire </t>
    </r>
    <r>
      <rPr>
        <sz val="10"/>
        <rFont val="Calibri"/>
        <family val="2"/>
      </rPr>
      <t>: Tout échange (messagerie, transmission de documents) de l’élève avec des individus extérieurs à l’école ou extérieurs à l’éducation nationale doit être validé a priori par l’enseignant, et doit pouvoir être transmis de manière anonyme (sans que n’apparaisse l’identité de l’élève) si l’enseignant le juge nécessaire.</t>
    </r>
  </si>
  <si>
    <t>Les services AAS doivent permettre de gérer les droits d’accès aux services applicatifs. Il faudra définir un modèle d’habilitations qui permette de représenter les relations entre l’utilisateur et les applications ainsi que les actions autorisées ou non pour chaque utilisateur ou type d’utilisateur (gestion des droits par rôle).</t>
  </si>
  <si>
    <t>Des interfaces permettront notamment de présenter les services en ligne de manière intégrée et personnalisée à l’usager via un navigateur Internet (interface entre les services applicatifs locaux et distants et les services du socle)</t>
  </si>
  <si>
    <t>Uniquement pour le 2nd degré</t>
  </si>
  <si>
    <t>La solution d’ENT doit permettre un interfaçage avec un éventuel outil extérieur (articulation entre système d’information documentaire et portail documentaire)</t>
  </si>
  <si>
    <t>Des outils de surveillance, permettant la remontée d’informations sur des incidents et alertes, doivent être mis en place, paramétrés et personnalisés au niveau de chacun des différents composants des services réseaux, des services socle et des services applicatifs.</t>
  </si>
  <si>
    <t>Outils d'exploitation</t>
  </si>
  <si>
    <t>Services de communication et de collaboration</t>
  </si>
  <si>
    <t>Services individuels ou personnels</t>
  </si>
  <si>
    <t>Services d’accompagnement des activités pédagogiques et des élèves</t>
  </si>
  <si>
    <t>Services de réalisation pédagogique</t>
  </si>
  <si>
    <t>Services transverses</t>
  </si>
  <si>
    <t>Architecture générale de l'ENT</t>
  </si>
  <si>
    <t>Pour chaque fichier ou dossier dans son espace de stockage, tout usager peut accorder des droits d'accès à des usagers et des groupes (lecture, modification, suppression)</t>
  </si>
  <si>
    <t>Services d’administration et de back-office</t>
  </si>
  <si>
    <t>Services "socle"</t>
  </si>
  <si>
    <t>Guides et informations complémentaires TIC disponibles</t>
  </si>
  <si>
    <t>Stratégie mise en œuvre de l'architecture</t>
  </si>
  <si>
    <t>Définition des services AAS</t>
  </si>
  <si>
    <t>Identifiant</t>
  </si>
  <si>
    <t>Moyens d'authentification</t>
  </si>
  <si>
    <t>Propagation informations d'identité au sein de l'ENT</t>
  </si>
  <si>
    <t>Propagation informations d'identité hors ENT</t>
  </si>
  <si>
    <t>Niveaux d'authentification</t>
  </si>
  <si>
    <t>Autorisations</t>
  </si>
  <si>
    <t xml:space="preserve">Les parties concernées sont libres de faire apparaître dans la convention de service tous les éléments complémentaires qui leur semblent important de souligner dans le cadre du projet ENT, sous réserve que ces éléments respectent la législation en vigueur, et en particulier les recommandations CNIL relatives au traitement de données à caractère personnel. </t>
  </si>
  <si>
    <t>Désigner un intégrateur global, un mainteneur unique et un hébergeur unique.</t>
  </si>
  <si>
    <t>Limiter le nombre de contrats passés avec des prestataires extérieurs, à charge pour ces derniers de sous-traiter des tâches spécifiques à d’éventuels partenaires.</t>
  </si>
  <si>
    <t>Ne pas contractualiser avec un mainteneur différent de l’intégrateur d’origine dès la mise en service de la première version de l’ENT ou d’une des évolutions majeures.</t>
  </si>
  <si>
    <t>Dispositifs de sûreté de fonctionnement</t>
  </si>
  <si>
    <t>Machines mises en « clusters » : voir description dans l'annexe Stratégie Exploitation (Chap 3.2)</t>
  </si>
  <si>
    <t>Lors de la procédure de consultation, l’hébergeur devra par ailleurs préciser les autres dispositifs de sécurisation des fluides (électricité, climatisation, réseaux d’accès, ...) et des locaux qu’il mettra en oeuvre.</t>
  </si>
  <si>
    <t>Les ressources et les données numériques produites par les usagers doivent être réutilisables.</t>
  </si>
  <si>
    <t>Les services en ligne développés doivent être transférables d’un espace numérique de travail à un autre.</t>
  </si>
  <si>
    <t>Le développement de la solution logicielle doit s’appuyer sur les normes et standards internationaux existants dans le domaine des TIC pour l’éducation, lorsque ceux-ci répondent aux besoins de l’éducation nationale.</t>
  </si>
  <si>
    <t>L’ENT doit pouvoir s’intégrer à un existant : infrastructures TIC, systèmes d’informations tiers.</t>
  </si>
  <si>
    <t>La mise en place de services doit tenir compte des référentiels existants.</t>
  </si>
  <si>
    <t>Au niveau de l'établissement, le projet ENT doit être décliné et piloté par l'équipe en charge de l'administration.</t>
  </si>
  <si>
    <t>Des actions de sensibilisation et de formation doivent précéder le déploiement des espaces numériques de travail. Des formations des usagers ne se limitant pas à une simple utilisation technique mais portant également sur les pratiques sont indispensables.</t>
  </si>
  <si>
    <t>Un accompagnement particulièrement soutenu pendant les premiers mois de déploiement doit être mis en place.</t>
  </si>
  <si>
    <t>Après déploiement, l’espace numérique de travail, par nature très modulable et adaptable, doit être cycliquement ajusté et amélioré en fonction des usages constatés et souhaités</t>
  </si>
  <si>
    <t>La dimension organisationnelle tient une part importante du projet ENT : définition du rôle et des responsabilités des acteurs, définition des principes de mutualisation, élaboration d’une stratégie pour chaque phase du projet (conception, intégration, réalisation, exploitation, accompagnement au changement), définition des critères de succès et mise en place d’un dispositif d’évaluation des usages.</t>
  </si>
  <si>
    <t>Une interface permet la gestion des droits :
• des profils et des rôles des différents utilisateurs dans une configuration par défaut.
• la délégation de la gestion de certaines fonctions d'administration à différents administrateurs.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</si>
</sst>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mmm\-yy;@"/>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quot;   &quot;;[Red]\-#,##0&quot;   &quot;"/>
    <numFmt numFmtId="171" formatCode="[$-40C]dddd\ d\ mmmm\ yyyy"/>
    <numFmt numFmtId="172" formatCode="dd/mm/yy;@"/>
  </numFmts>
  <fonts count="74">
    <font>
      <sz val="11"/>
      <color theme="1"/>
      <name val="Calibri"/>
      <family val="2"/>
    </font>
    <font>
      <sz val="11"/>
      <color indexed="8"/>
      <name val="Calibri"/>
      <family val="2"/>
    </font>
    <font>
      <sz val="10"/>
      <name val="Arial"/>
      <family val="2"/>
    </font>
    <font>
      <sz val="10"/>
      <name val="Calibri"/>
      <family val="2"/>
    </font>
    <font>
      <i/>
      <sz val="10"/>
      <color indexed="10"/>
      <name val="Calibri"/>
      <family val="2"/>
    </font>
    <font>
      <b/>
      <sz val="14"/>
      <name val="Calibri"/>
      <family val="2"/>
    </font>
    <font>
      <b/>
      <sz val="12"/>
      <color indexed="9"/>
      <name val="Calibri"/>
      <family val="2"/>
    </font>
    <font>
      <sz val="10"/>
      <color indexed="10"/>
      <name val="Wingdings"/>
      <family val="0"/>
    </font>
    <font>
      <sz val="11"/>
      <color indexed="9"/>
      <name val="Calibri"/>
      <family val="2"/>
    </font>
    <font>
      <b/>
      <sz val="11"/>
      <color indexed="9"/>
      <name val="Calibri"/>
      <family val="2"/>
    </font>
    <font>
      <u val="single"/>
      <sz val="10"/>
      <color indexed="12"/>
      <name val="Arial"/>
      <family val="0"/>
    </font>
    <font>
      <sz val="8"/>
      <name val="Arial"/>
      <family val="0"/>
    </font>
    <font>
      <sz val="8"/>
      <name val="Calibri"/>
      <family val="2"/>
    </font>
    <font>
      <sz val="12"/>
      <color indexed="8"/>
      <name val="Calibri"/>
      <family val="2"/>
    </font>
    <font>
      <b/>
      <sz val="18"/>
      <color indexed="8"/>
      <name val="Calibri"/>
      <family val="2"/>
    </font>
    <font>
      <sz val="18"/>
      <color indexed="8"/>
      <name val="Calibri"/>
      <family val="2"/>
    </font>
    <font>
      <b/>
      <sz val="12"/>
      <name val="Calibri"/>
      <family val="2"/>
    </font>
    <font>
      <b/>
      <sz val="10"/>
      <name val="Calibri"/>
      <family val="2"/>
    </font>
    <font>
      <sz val="10"/>
      <color indexed="12"/>
      <name val="Wingdings"/>
      <family val="0"/>
    </font>
    <font>
      <sz val="10"/>
      <color indexed="8"/>
      <name val="Calibri"/>
      <family val="2"/>
    </font>
    <font>
      <sz val="12"/>
      <name val="Calibri"/>
      <family val="2"/>
    </font>
    <font>
      <b/>
      <sz val="10"/>
      <color indexed="8"/>
      <name val="Calibri"/>
      <family val="2"/>
    </font>
    <font>
      <sz val="10"/>
      <color indexed="18"/>
      <name val="Calibri"/>
      <family val="2"/>
    </font>
    <font>
      <u val="single"/>
      <sz val="11"/>
      <color indexed="36"/>
      <name val="Calibri"/>
      <family val="2"/>
    </font>
    <font>
      <b/>
      <sz val="11"/>
      <name val="Calibri"/>
      <family val="2"/>
    </font>
    <font>
      <b/>
      <sz val="12"/>
      <color indexed="10"/>
      <name val="Calibri"/>
      <family val="2"/>
    </font>
    <font>
      <b/>
      <sz val="10"/>
      <color indexed="10"/>
      <name val="Calibri"/>
      <family val="2"/>
    </font>
    <font>
      <sz val="16"/>
      <name val="Calibri"/>
      <family val="2"/>
    </font>
    <font>
      <b/>
      <sz val="14"/>
      <color indexed="9"/>
      <name val="Calibri"/>
      <family val="2"/>
    </font>
    <font>
      <sz val="14"/>
      <color indexed="9"/>
      <name val="Calibri"/>
      <family val="2"/>
    </font>
    <font>
      <sz val="16"/>
      <color indexed="10"/>
      <name val="Wingdings"/>
      <family val="0"/>
    </font>
    <font>
      <sz val="8"/>
      <color indexed="55"/>
      <name val="Calibri"/>
      <family val="2"/>
    </font>
    <font>
      <b/>
      <sz val="18"/>
      <color indexed="10"/>
      <name val="Hurry Up"/>
      <family val="0"/>
    </font>
    <font>
      <b/>
      <sz val="22"/>
      <color indexed="10"/>
      <name val="Hurry Up"/>
      <family val="0"/>
    </font>
    <font>
      <sz val="10"/>
      <color indexed="9"/>
      <name val="Calibri"/>
      <family val="2"/>
    </font>
    <font>
      <b/>
      <sz val="10"/>
      <color indexed="9"/>
      <name val="Calibri"/>
      <family val="2"/>
    </font>
    <font>
      <u val="single"/>
      <sz val="10"/>
      <color indexed="12"/>
      <name val="Wingdings 3"/>
      <family val="1"/>
    </font>
    <font>
      <sz val="8"/>
      <color indexed="8"/>
      <name val="Calibri"/>
      <family val="2"/>
    </font>
    <font>
      <sz val="11"/>
      <color indexed="22"/>
      <name val="Calibri"/>
      <family val="2"/>
    </font>
    <font>
      <b/>
      <sz val="14"/>
      <color indexed="22"/>
      <name val="Calibri"/>
      <family val="2"/>
    </font>
    <font>
      <b/>
      <sz val="11"/>
      <color indexed="22"/>
      <name val="Calibri"/>
      <family val="2"/>
    </font>
    <font>
      <b/>
      <sz val="10"/>
      <color indexed="22"/>
      <name val="Calibri"/>
      <family val="2"/>
    </font>
    <font>
      <sz val="10"/>
      <color indexed="22"/>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1"/>
        <bgColor indexed="64"/>
      </patternFill>
    </fill>
    <fill>
      <patternFill patternType="solid">
        <fgColor indexed="12"/>
        <bgColor indexed="64"/>
      </patternFill>
    </fill>
    <fill>
      <patternFill patternType="solid">
        <fgColor indexed="15"/>
        <bgColor indexed="64"/>
      </patternFill>
    </fill>
    <fill>
      <patternFill patternType="solid">
        <fgColor indexed="26"/>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43"/>
        <bgColor indexed="64"/>
      </patternFill>
    </fill>
    <fill>
      <patternFill patternType="solid">
        <fgColor indexed="21"/>
        <bgColor indexed="64"/>
      </patternFill>
    </fill>
    <fill>
      <patternFill patternType="solid">
        <fgColor indexed="4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top style="thin"/>
      <bottom>
        <color indexed="63"/>
      </bottom>
    </border>
    <border>
      <left style="thin"/>
      <right style="thin"/>
      <top>
        <color indexed="63"/>
      </top>
      <bottom style="thin"/>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color indexed="63"/>
      </left>
      <right style="thin"/>
      <top>
        <color indexed="63"/>
      </top>
      <bottom>
        <color indexed="63"/>
      </bottom>
    </border>
    <border>
      <left/>
      <right style="thin"/>
      <top style="thin"/>
      <bottom/>
    </border>
    <border>
      <left/>
      <right style="thin"/>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0" borderId="2" applyNumberFormat="0" applyFill="0" applyAlignment="0" applyProtection="0"/>
    <xf numFmtId="0" fontId="1" fillId="26" borderId="3" applyNumberFormat="0" applyFont="0" applyAlignment="0" applyProtection="0"/>
    <xf numFmtId="0" fontId="62" fillId="27" borderId="1" applyNumberFormat="0" applyAlignment="0" applyProtection="0"/>
    <xf numFmtId="0" fontId="63" fillId="28" borderId="0" applyNumberFormat="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4"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1" fillId="0" borderId="0" applyFont="0" applyFill="0" applyBorder="0" applyAlignment="0" applyProtection="0"/>
    <xf numFmtId="0" fontId="65" fillId="30" borderId="0" applyNumberFormat="0" applyBorder="0" applyAlignment="0" applyProtection="0"/>
    <xf numFmtId="0" fontId="66" fillId="25"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1" borderId="9" applyNumberFormat="0" applyAlignment="0" applyProtection="0"/>
  </cellStyleXfs>
  <cellXfs count="266">
    <xf numFmtId="0" fontId="0" fillId="0" borderId="0" xfId="0" applyFont="1" applyAlignment="1">
      <alignment/>
    </xf>
    <xf numFmtId="0" fontId="3" fillId="32" borderId="0" xfId="53" applyFont="1" applyFill="1" applyAlignment="1">
      <alignment vertical="center"/>
      <protection/>
    </xf>
    <xf numFmtId="0" fontId="3" fillId="0" borderId="0" xfId="55" applyFont="1">
      <alignment/>
      <protection/>
    </xf>
    <xf numFmtId="0" fontId="3" fillId="32" borderId="0" xfId="55" applyFont="1" applyFill="1">
      <alignment/>
      <protection/>
    </xf>
    <xf numFmtId="0" fontId="3" fillId="32" borderId="0" xfId="53" applyFont="1" applyFill="1" applyBorder="1" applyAlignment="1">
      <alignment vertical="center"/>
      <protection/>
    </xf>
    <xf numFmtId="0" fontId="3" fillId="32" borderId="0" xfId="53" applyFont="1" applyFill="1" applyBorder="1" applyAlignment="1">
      <alignment vertical="center" wrapText="1"/>
      <protection/>
    </xf>
    <xf numFmtId="0" fontId="13" fillId="0" borderId="0" xfId="0" applyFont="1" applyAlignment="1">
      <alignment/>
    </xf>
    <xf numFmtId="0" fontId="3" fillId="33" borderId="0" xfId="53" applyFont="1" applyFill="1" applyBorder="1" applyAlignment="1">
      <alignment vertical="center"/>
      <protection/>
    </xf>
    <xf numFmtId="0" fontId="7" fillId="32" borderId="0" xfId="53" applyFont="1" applyFill="1" applyBorder="1" applyAlignment="1">
      <alignment vertical="top"/>
      <protection/>
    </xf>
    <xf numFmtId="0" fontId="3" fillId="32" borderId="0" xfId="55" applyFont="1" applyFill="1" applyBorder="1">
      <alignment/>
      <protection/>
    </xf>
    <xf numFmtId="0" fontId="3" fillId="32" borderId="0" xfId="55" applyFont="1" applyFill="1" applyBorder="1" applyAlignment="1">
      <alignment vertical="top" wrapText="1"/>
      <protection/>
    </xf>
    <xf numFmtId="0" fontId="3" fillId="32" borderId="10" xfId="55" applyFont="1" applyFill="1" applyBorder="1" applyAlignment="1">
      <alignment vertical="top" wrapText="1"/>
      <protection/>
    </xf>
    <xf numFmtId="0" fontId="6" fillId="33" borderId="0" xfId="0" applyFont="1" applyFill="1" applyBorder="1" applyAlignment="1">
      <alignment vertical="center" wrapText="1"/>
    </xf>
    <xf numFmtId="0" fontId="9" fillId="34" borderId="0" xfId="0" applyFont="1" applyFill="1" applyAlignment="1">
      <alignment/>
    </xf>
    <xf numFmtId="0" fontId="19" fillId="32" borderId="0" xfId="0" applyFont="1" applyFill="1" applyAlignment="1">
      <alignment wrapText="1"/>
    </xf>
    <xf numFmtId="0" fontId="19" fillId="32" borderId="0" xfId="0" applyFont="1" applyFill="1" applyAlignment="1">
      <alignment/>
    </xf>
    <xf numFmtId="0" fontId="19" fillId="0" borderId="0" xfId="0" applyFont="1" applyAlignment="1">
      <alignment/>
    </xf>
    <xf numFmtId="0" fontId="20" fillId="33" borderId="0" xfId="53" applyFont="1" applyFill="1" applyBorder="1" applyAlignment="1">
      <alignment vertical="center"/>
      <protection/>
    </xf>
    <xf numFmtId="0" fontId="1" fillId="32" borderId="0" xfId="0" applyFont="1" applyFill="1" applyAlignment="1">
      <alignment/>
    </xf>
    <xf numFmtId="0" fontId="1" fillId="32" borderId="0" xfId="0" applyFont="1" applyFill="1" applyAlignment="1">
      <alignment/>
    </xf>
    <xf numFmtId="0" fontId="1" fillId="0" borderId="0" xfId="0" applyFont="1" applyAlignment="1">
      <alignment/>
    </xf>
    <xf numFmtId="0" fontId="13" fillId="33" borderId="0" xfId="0" applyFont="1" applyFill="1" applyBorder="1" applyAlignment="1">
      <alignment/>
    </xf>
    <xf numFmtId="0" fontId="19" fillId="0" borderId="0" xfId="0" applyFont="1" applyFill="1" applyAlignment="1">
      <alignment/>
    </xf>
    <xf numFmtId="0" fontId="22" fillId="0" borderId="11" xfId="0" applyFont="1" applyBorder="1" applyAlignment="1">
      <alignment vertical="center"/>
    </xf>
    <xf numFmtId="0" fontId="19" fillId="32" borderId="11" xfId="0" applyFont="1" applyFill="1" applyBorder="1" applyAlignment="1">
      <alignment horizontal="left" vertical="top" wrapText="1"/>
    </xf>
    <xf numFmtId="0" fontId="19" fillId="32" borderId="0" xfId="0" applyFont="1" applyFill="1" applyAlignment="1">
      <alignment horizontal="left" wrapText="1" indent="2"/>
    </xf>
    <xf numFmtId="0" fontId="10" fillId="32" borderId="0" xfId="45" applyFill="1" applyAlignment="1" applyProtection="1">
      <alignment/>
      <protection/>
    </xf>
    <xf numFmtId="0" fontId="10" fillId="32" borderId="0" xfId="45" applyFont="1" applyFill="1" applyAlignment="1" applyProtection="1">
      <alignment/>
      <protection/>
    </xf>
    <xf numFmtId="0" fontId="10" fillId="32" borderId="0" xfId="45" applyFont="1" applyFill="1" applyAlignment="1" applyProtection="1">
      <alignment vertical="top"/>
      <protection/>
    </xf>
    <xf numFmtId="0" fontId="22" fillId="0" borderId="11" xfId="0" applyFont="1" applyBorder="1" applyAlignment="1">
      <alignment vertical="top" wrapText="1"/>
    </xf>
    <xf numFmtId="0" fontId="14" fillId="32" borderId="0" xfId="0" applyFont="1" applyFill="1" applyBorder="1" applyAlignment="1">
      <alignment/>
    </xf>
    <xf numFmtId="0" fontId="19" fillId="32" borderId="10" xfId="0" applyFont="1" applyFill="1" applyBorder="1" applyAlignment="1">
      <alignment/>
    </xf>
    <xf numFmtId="0" fontId="19" fillId="32" borderId="12" xfId="0" applyFont="1" applyFill="1" applyBorder="1" applyAlignment="1">
      <alignment/>
    </xf>
    <xf numFmtId="0" fontId="15" fillId="32" borderId="0" xfId="0" applyFont="1" applyFill="1" applyBorder="1" applyAlignment="1">
      <alignment horizontal="center"/>
    </xf>
    <xf numFmtId="0" fontId="19" fillId="32" borderId="13" xfId="0" applyFont="1" applyFill="1" applyBorder="1" applyAlignment="1">
      <alignment horizontal="center"/>
    </xf>
    <xf numFmtId="0" fontId="19" fillId="32" borderId="14" xfId="0" applyFont="1" applyFill="1" applyBorder="1" applyAlignment="1">
      <alignment horizontal="center"/>
    </xf>
    <xf numFmtId="0" fontId="19" fillId="32" borderId="15" xfId="0" applyFont="1" applyFill="1" applyBorder="1" applyAlignment="1">
      <alignment horizontal="center"/>
    </xf>
    <xf numFmtId="0" fontId="21" fillId="35" borderId="11" xfId="0" applyFont="1" applyFill="1" applyBorder="1" applyAlignment="1">
      <alignment horizontal="center" vertical="center"/>
    </xf>
    <xf numFmtId="0" fontId="21" fillId="35" borderId="11" xfId="0" applyFont="1" applyFill="1" applyBorder="1" applyAlignment="1">
      <alignment horizontal="center" vertical="center" wrapText="1"/>
    </xf>
    <xf numFmtId="0" fontId="21" fillId="35" borderId="11" xfId="0" applyFont="1" applyFill="1" applyBorder="1" applyAlignment="1">
      <alignment/>
    </xf>
    <xf numFmtId="0" fontId="19" fillId="36" borderId="16" xfId="0" applyFont="1" applyFill="1" applyBorder="1" applyAlignment="1">
      <alignment horizontal="center"/>
    </xf>
    <xf numFmtId="0" fontId="19" fillId="36" borderId="17" xfId="0" applyFont="1" applyFill="1" applyBorder="1" applyAlignment="1">
      <alignment horizontal="center"/>
    </xf>
    <xf numFmtId="0" fontId="19" fillId="36" borderId="18" xfId="0" applyFont="1" applyFill="1" applyBorder="1" applyAlignment="1">
      <alignment horizontal="center"/>
    </xf>
    <xf numFmtId="164" fontId="3" fillId="37" borderId="11" xfId="54" applyNumberFormat="1" applyFont="1" applyFill="1" applyBorder="1" applyAlignment="1" applyProtection="1" quotePrefix="1">
      <alignment horizontal="center" vertical="center" wrapText="1"/>
      <protection locked="0"/>
    </xf>
    <xf numFmtId="0" fontId="3" fillId="38" borderId="11" xfId="54" applyFont="1" applyFill="1" applyBorder="1" applyAlignment="1">
      <alignment horizontal="left" vertical="center" wrapText="1"/>
      <protection/>
    </xf>
    <xf numFmtId="0" fontId="3" fillId="38" borderId="11" xfId="54" applyFont="1" applyFill="1" applyBorder="1" applyAlignment="1">
      <alignment horizontal="center" vertical="center" wrapText="1"/>
      <protection/>
    </xf>
    <xf numFmtId="0" fontId="3" fillId="39" borderId="11" xfId="54" applyFont="1" applyFill="1" applyBorder="1" applyAlignment="1">
      <alignment horizontal="center" vertical="center" wrapText="1"/>
      <protection/>
    </xf>
    <xf numFmtId="0" fontId="3" fillId="38" borderId="11" xfId="54" applyFont="1" applyFill="1" applyBorder="1" applyAlignment="1">
      <alignment horizontal="center" vertical="center"/>
      <protection/>
    </xf>
    <xf numFmtId="0" fontId="17" fillId="40" borderId="11" xfId="54" applyFont="1" applyFill="1" applyBorder="1" applyAlignment="1">
      <alignment horizontal="center" vertical="center"/>
      <protection/>
    </xf>
    <xf numFmtId="0" fontId="24" fillId="41" borderId="19" xfId="54" applyFont="1" applyFill="1" applyBorder="1" applyAlignment="1">
      <alignment horizontal="center" vertical="center"/>
      <protection/>
    </xf>
    <xf numFmtId="0" fontId="26" fillId="42" borderId="19" xfId="54" applyFont="1" applyFill="1" applyBorder="1" applyAlignment="1">
      <alignment horizontal="center" vertical="center"/>
      <protection/>
    </xf>
    <xf numFmtId="0" fontId="3" fillId="43" borderId="19" xfId="54" applyFont="1" applyFill="1" applyBorder="1" applyAlignment="1">
      <alignment horizontal="center" vertical="center" wrapText="1"/>
      <protection/>
    </xf>
    <xf numFmtId="0" fontId="9" fillId="44" borderId="11" xfId="54" applyFont="1" applyFill="1" applyBorder="1" applyAlignment="1">
      <alignment horizontal="center" vertical="center" wrapText="1"/>
      <protection/>
    </xf>
    <xf numFmtId="0" fontId="21" fillId="32" borderId="0" xfId="0" applyFont="1" applyFill="1" applyBorder="1" applyAlignment="1">
      <alignment horizontal="right" indent="1"/>
    </xf>
    <xf numFmtId="0" fontId="24" fillId="45" borderId="11" xfId="54" applyFont="1" applyFill="1" applyBorder="1" applyAlignment="1">
      <alignment horizontal="center" vertical="center" wrapText="1"/>
      <protection/>
    </xf>
    <xf numFmtId="164" fontId="3" fillId="37" borderId="11" xfId="54" applyNumberFormat="1" applyFont="1" applyFill="1" applyBorder="1" applyAlignment="1" applyProtection="1">
      <alignment horizontal="center" vertical="center" wrapText="1"/>
      <protection locked="0"/>
    </xf>
    <xf numFmtId="0" fontId="1" fillId="32" borderId="0" xfId="0" applyFont="1" applyFill="1" applyAlignment="1">
      <alignment horizontal="center" vertical="center"/>
    </xf>
    <xf numFmtId="0" fontId="1" fillId="32" borderId="0" xfId="0" applyFont="1" applyFill="1" applyAlignment="1">
      <alignment horizontal="center" vertical="center"/>
    </xf>
    <xf numFmtId="0" fontId="1" fillId="0" borderId="0" xfId="0" applyFont="1" applyAlignment="1">
      <alignment horizontal="center" vertical="center"/>
    </xf>
    <xf numFmtId="0" fontId="3" fillId="0" borderId="0" xfId="54" applyFont="1" applyBorder="1" applyAlignment="1">
      <alignment vertical="center"/>
      <protection/>
    </xf>
    <xf numFmtId="0" fontId="17" fillId="0" borderId="0" xfId="54" applyFont="1" applyFill="1" applyBorder="1" applyAlignment="1">
      <alignment vertical="center"/>
      <protection/>
    </xf>
    <xf numFmtId="0" fontId="1" fillId="32" borderId="0" xfId="0" applyFont="1" applyFill="1" applyAlignment="1">
      <alignment vertical="center"/>
    </xf>
    <xf numFmtId="0" fontId="1" fillId="32" borderId="0" xfId="0" applyFont="1" applyFill="1" applyBorder="1" applyAlignment="1">
      <alignment vertical="center"/>
    </xf>
    <xf numFmtId="0" fontId="1" fillId="0" borderId="0" xfId="0" applyFont="1" applyAlignment="1">
      <alignment vertical="center"/>
    </xf>
    <xf numFmtId="0" fontId="1" fillId="32" borderId="0" xfId="0" applyFont="1" applyFill="1" applyAlignment="1">
      <alignment vertical="center"/>
    </xf>
    <xf numFmtId="0" fontId="1" fillId="32" borderId="0" xfId="0" applyFont="1" applyFill="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0" fontId="3" fillId="46" borderId="11" xfId="54" applyFont="1" applyFill="1" applyBorder="1" applyAlignment="1">
      <alignment horizontal="center" vertical="center"/>
      <protection/>
    </xf>
    <xf numFmtId="0" fontId="25" fillId="46" borderId="11" xfId="54" applyFont="1" applyFill="1" applyBorder="1" applyAlignment="1">
      <alignment horizontal="center" vertical="center"/>
      <protection/>
    </xf>
    <xf numFmtId="0" fontId="17" fillId="46" borderId="20" xfId="54" applyFont="1" applyFill="1" applyBorder="1" applyAlignment="1">
      <alignment vertical="center" wrapText="1"/>
      <protection/>
    </xf>
    <xf numFmtId="0" fontId="17" fillId="46" borderId="21" xfId="54" applyFont="1" applyFill="1" applyBorder="1" applyAlignment="1">
      <alignment vertical="center" wrapText="1"/>
      <protection/>
    </xf>
    <xf numFmtId="0" fontId="17" fillId="46" borderId="21" xfId="54" applyFont="1" applyFill="1" applyBorder="1" applyAlignment="1">
      <alignment horizontal="center" vertical="center" wrapText="1"/>
      <protection/>
    </xf>
    <xf numFmtId="0" fontId="17" fillId="46" borderId="22" xfId="54" applyFont="1" applyFill="1" applyBorder="1" applyAlignment="1">
      <alignment vertical="center" wrapText="1"/>
      <protection/>
    </xf>
    <xf numFmtId="14" fontId="26" fillId="46" borderId="11" xfId="54" applyNumberFormat="1" applyFont="1" applyFill="1" applyBorder="1" applyAlignment="1">
      <alignment horizontal="center" vertical="center"/>
      <protection/>
    </xf>
    <xf numFmtId="0" fontId="3" fillId="46" borderId="11" xfId="54" applyFont="1" applyFill="1" applyBorder="1" applyAlignment="1">
      <alignment horizontal="center" vertical="center" wrapText="1"/>
      <protection/>
    </xf>
    <xf numFmtId="0" fontId="27" fillId="46" borderId="11" xfId="54" applyFont="1" applyFill="1" applyBorder="1" applyAlignment="1">
      <alignment vertical="center" wrapText="1"/>
      <protection/>
    </xf>
    <xf numFmtId="0" fontId="3" fillId="38" borderId="22" xfId="54" applyFont="1" applyFill="1" applyBorder="1" applyAlignment="1">
      <alignment horizontal="center" vertical="center" wrapText="1"/>
      <protection/>
    </xf>
    <xf numFmtId="0" fontId="3" fillId="46" borderId="11" xfId="54" applyFont="1" applyFill="1" applyBorder="1" applyAlignment="1">
      <alignment vertical="center" wrapText="1"/>
      <protection/>
    </xf>
    <xf numFmtId="0" fontId="17" fillId="46" borderId="11" xfId="54" applyFont="1" applyFill="1" applyBorder="1" applyAlignment="1">
      <alignment horizontal="center" vertical="center"/>
      <protection/>
    </xf>
    <xf numFmtId="0" fontId="26" fillId="46" borderId="11" xfId="54" applyFont="1" applyFill="1" applyBorder="1" applyAlignment="1">
      <alignment horizontal="center" vertical="center"/>
      <protection/>
    </xf>
    <xf numFmtId="0" fontId="3" fillId="38" borderId="20" xfId="54" applyFont="1" applyFill="1" applyBorder="1" applyAlignment="1">
      <alignment horizontal="left" vertical="center" wrapText="1"/>
      <protection/>
    </xf>
    <xf numFmtId="0" fontId="30" fillId="38" borderId="11" xfId="54" applyFont="1" applyFill="1" applyBorder="1" applyAlignment="1">
      <alignment horizontal="center" vertical="center"/>
      <protection/>
    </xf>
    <xf numFmtId="0" fontId="29" fillId="33" borderId="0" xfId="0" applyFont="1" applyFill="1" applyAlignment="1">
      <alignment vertical="center"/>
    </xf>
    <xf numFmtId="0" fontId="3" fillId="38" borderId="22" xfId="54" applyFont="1" applyFill="1" applyBorder="1" applyAlignment="1">
      <alignment horizontal="left" vertical="top" wrapText="1"/>
      <protection/>
    </xf>
    <xf numFmtId="0" fontId="3" fillId="38" borderId="11" xfId="54" applyFont="1" applyFill="1" applyBorder="1" applyAlignment="1">
      <alignment horizontal="left" vertical="top" wrapText="1"/>
      <protection/>
    </xf>
    <xf numFmtId="0" fontId="3" fillId="38" borderId="20" xfId="54" applyNumberFormat="1" applyFont="1" applyFill="1" applyBorder="1" applyAlignment="1">
      <alignment horizontal="left" vertical="center" wrapText="1"/>
      <protection/>
    </xf>
    <xf numFmtId="0" fontId="28" fillId="47" borderId="0" xfId="54" applyFont="1" applyFill="1" applyBorder="1" applyAlignment="1">
      <alignment vertical="center"/>
      <protection/>
    </xf>
    <xf numFmtId="0" fontId="28" fillId="47" borderId="0" xfId="54" applyFont="1" applyFill="1" applyBorder="1" applyAlignment="1">
      <alignment horizontal="center" vertical="center"/>
      <protection/>
    </xf>
    <xf numFmtId="0" fontId="3" fillId="38" borderId="11" xfId="54" applyNumberFormat="1" applyFont="1" applyFill="1" applyBorder="1" applyAlignment="1">
      <alignment horizontal="left" vertical="center" wrapText="1"/>
      <protection/>
    </xf>
    <xf numFmtId="0" fontId="3" fillId="38" borderId="20" xfId="54" applyFont="1" applyFill="1" applyBorder="1" applyAlignment="1">
      <alignment horizontal="center" vertical="center" wrapText="1"/>
      <protection/>
    </xf>
    <xf numFmtId="0" fontId="17" fillId="46" borderId="20" xfId="54" applyFont="1" applyFill="1" applyBorder="1" applyAlignment="1">
      <alignment horizontal="center" vertical="center" wrapText="1"/>
      <protection/>
    </xf>
    <xf numFmtId="0" fontId="3" fillId="38" borderId="20" xfId="54" applyNumberFormat="1" applyFont="1" applyFill="1" applyBorder="1" applyAlignment="1">
      <alignment horizontal="center" vertical="center" wrapText="1"/>
      <protection/>
    </xf>
    <xf numFmtId="0" fontId="31" fillId="32" borderId="0" xfId="0" applyFont="1" applyFill="1" applyAlignment="1">
      <alignment horizontal="center" vertical="center"/>
    </xf>
    <xf numFmtId="0" fontId="1" fillId="32" borderId="0" xfId="0" applyFont="1" applyFill="1" applyAlignment="1">
      <alignment vertical="center"/>
    </xf>
    <xf numFmtId="0" fontId="1" fillId="32" borderId="0" xfId="0" applyFont="1" applyFill="1" applyAlignment="1">
      <alignment horizontal="left" vertical="center"/>
    </xf>
    <xf numFmtId="0" fontId="1" fillId="32" borderId="0" xfId="0" applyFont="1" applyFill="1" applyAlignment="1">
      <alignment horizontal="center" vertical="center"/>
    </xf>
    <xf numFmtId="0" fontId="1" fillId="0" borderId="0" xfId="0" applyFont="1" applyAlignment="1">
      <alignment vertical="center"/>
    </xf>
    <xf numFmtId="0" fontId="1" fillId="32" borderId="0" xfId="0" applyFont="1" applyFill="1" applyBorder="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9" fillId="34" borderId="0" xfId="0" applyFont="1" applyFill="1" applyBorder="1" applyAlignment="1">
      <alignment horizontal="left"/>
    </xf>
    <xf numFmtId="0" fontId="3" fillId="4" borderId="0" xfId="54" applyFont="1" applyFill="1" applyBorder="1" applyAlignment="1">
      <alignment vertical="center"/>
      <protection/>
    </xf>
    <xf numFmtId="0" fontId="32" fillId="46" borderId="20" xfId="54" applyFont="1" applyFill="1" applyBorder="1" applyAlignment="1" quotePrefix="1">
      <alignment horizontal="center" vertical="center" wrapText="1"/>
      <protection/>
    </xf>
    <xf numFmtId="0" fontId="21" fillId="32" borderId="0" xfId="0" applyFont="1" applyFill="1" applyAlignment="1">
      <alignment vertical="top" wrapText="1"/>
    </xf>
    <xf numFmtId="0" fontId="9" fillId="32" borderId="0" xfId="0" applyFont="1" applyFill="1" applyAlignment="1">
      <alignment/>
    </xf>
    <xf numFmtId="0" fontId="19" fillId="36" borderId="23" xfId="0" applyFont="1" applyFill="1" applyBorder="1" applyAlignment="1">
      <alignment horizontal="center"/>
    </xf>
    <xf numFmtId="0" fontId="19" fillId="36" borderId="24" xfId="0" applyFont="1" applyFill="1" applyBorder="1" applyAlignment="1">
      <alignment horizontal="center"/>
    </xf>
    <xf numFmtId="0" fontId="19" fillId="36" borderId="25" xfId="0" applyFont="1" applyFill="1" applyBorder="1" applyAlignment="1">
      <alignment horizontal="center"/>
    </xf>
    <xf numFmtId="0" fontId="19" fillId="36" borderId="13" xfId="0" applyFont="1" applyFill="1" applyBorder="1" applyAlignment="1">
      <alignment horizontal="center"/>
    </xf>
    <xf numFmtId="0" fontId="19" fillId="36" borderId="14" xfId="0" applyFont="1" applyFill="1" applyBorder="1" applyAlignment="1">
      <alignment horizontal="center"/>
    </xf>
    <xf numFmtId="0" fontId="19" fillId="36" borderId="15" xfId="0" applyFont="1" applyFill="1" applyBorder="1" applyAlignment="1">
      <alignment horizontal="center"/>
    </xf>
    <xf numFmtId="0" fontId="8" fillId="32" borderId="0" xfId="0" applyFont="1" applyFill="1" applyAlignment="1">
      <alignment horizontal="center" vertical="center"/>
    </xf>
    <xf numFmtId="0" fontId="34" fillId="32" borderId="0" xfId="54" applyFont="1" applyFill="1" applyBorder="1" applyAlignment="1">
      <alignment horizontal="center" vertical="center"/>
      <protection/>
    </xf>
    <xf numFmtId="0" fontId="8" fillId="0" borderId="0" xfId="0" applyFont="1" applyAlignment="1">
      <alignment horizontal="center" vertical="center"/>
    </xf>
    <xf numFmtId="0" fontId="6" fillId="33" borderId="0" xfId="0" applyFont="1" applyFill="1" applyBorder="1" applyAlignment="1">
      <alignment horizontal="center" vertical="center" wrapText="1"/>
    </xf>
    <xf numFmtId="0" fontId="21" fillId="32" borderId="0" xfId="0" applyFont="1" applyFill="1" applyAlignment="1">
      <alignment vertical="center"/>
    </xf>
    <xf numFmtId="0" fontId="26" fillId="38" borderId="11" xfId="54" applyFont="1" applyFill="1" applyBorder="1" applyAlignment="1">
      <alignment horizontal="center" vertical="center"/>
      <protection/>
    </xf>
    <xf numFmtId="0" fontId="21" fillId="0" borderId="0" xfId="0" applyFont="1" applyAlignment="1">
      <alignment vertical="center"/>
    </xf>
    <xf numFmtId="0" fontId="24" fillId="45" borderId="26" xfId="54" applyFont="1" applyFill="1" applyBorder="1" applyAlignment="1">
      <alignment horizontal="center" vertical="top" wrapText="1"/>
      <protection/>
    </xf>
    <xf numFmtId="0" fontId="24" fillId="45" borderId="27" xfId="54" applyFont="1" applyFill="1" applyBorder="1" applyAlignment="1">
      <alignment horizontal="center" vertical="top" wrapText="1"/>
      <protection/>
    </xf>
    <xf numFmtId="0" fontId="24" fillId="45" borderId="26" xfId="54" applyFont="1" applyFill="1" applyBorder="1" applyAlignment="1">
      <alignment horizontal="center" wrapText="1"/>
      <protection/>
    </xf>
    <xf numFmtId="0" fontId="19" fillId="32" borderId="0" xfId="0" applyFont="1" applyFill="1" applyAlignment="1">
      <alignment horizontal="left" vertical="top" wrapText="1"/>
    </xf>
    <xf numFmtId="0" fontId="37" fillId="32" borderId="0" xfId="0" applyFont="1" applyFill="1" applyBorder="1" applyAlignment="1">
      <alignment/>
    </xf>
    <xf numFmtId="0" fontId="12" fillId="43" borderId="0" xfId="54" applyFont="1" applyFill="1" applyBorder="1" applyAlignment="1">
      <alignment vertical="center" wrapText="1"/>
      <protection/>
    </xf>
    <xf numFmtId="0" fontId="12" fillId="32" borderId="0" xfId="54" applyFont="1" applyFill="1" applyBorder="1" applyAlignment="1">
      <alignment vertical="center" wrapText="1"/>
      <protection/>
    </xf>
    <xf numFmtId="0" fontId="37" fillId="32" borderId="0" xfId="0" applyFont="1" applyFill="1" applyAlignment="1">
      <alignment/>
    </xf>
    <xf numFmtId="0" fontId="35" fillId="34" borderId="28" xfId="0" applyFont="1" applyFill="1" applyBorder="1" applyAlignment="1">
      <alignment/>
    </xf>
    <xf numFmtId="0" fontId="35" fillId="34" borderId="29" xfId="0" applyFont="1" applyFill="1" applyBorder="1" applyAlignment="1">
      <alignment/>
    </xf>
    <xf numFmtId="0" fontId="40" fillId="41" borderId="19" xfId="54" applyFont="1" applyFill="1" applyBorder="1" applyAlignment="1">
      <alignment horizontal="center" vertical="center"/>
      <protection/>
    </xf>
    <xf numFmtId="0" fontId="41" fillId="42" borderId="19" xfId="54" applyFont="1" applyFill="1" applyBorder="1" applyAlignment="1">
      <alignment horizontal="center" vertical="center"/>
      <protection/>
    </xf>
    <xf numFmtId="0" fontId="42" fillId="43" borderId="11" xfId="54" applyFont="1" applyFill="1" applyBorder="1" applyAlignment="1">
      <alignment horizontal="center" vertical="center" wrapText="1"/>
      <protection/>
    </xf>
    <xf numFmtId="0" fontId="42" fillId="43" borderId="22" xfId="54" applyFont="1" applyFill="1" applyBorder="1" applyAlignment="1">
      <alignment horizontal="center" vertical="center" wrapText="1"/>
      <protection/>
    </xf>
    <xf numFmtId="0" fontId="42" fillId="43" borderId="11" xfId="54" applyFont="1" applyFill="1" applyBorder="1" applyAlignment="1">
      <alignment horizontal="center" vertical="top" wrapText="1"/>
      <protection/>
    </xf>
    <xf numFmtId="0" fontId="41" fillId="42" borderId="11" xfId="54" applyFont="1" applyFill="1" applyBorder="1" applyAlignment="1">
      <alignment horizontal="center" vertical="center"/>
      <protection/>
    </xf>
    <xf numFmtId="0" fontId="38" fillId="32" borderId="0" xfId="0" applyFont="1" applyFill="1" applyAlignment="1">
      <alignment horizontal="center" vertical="center"/>
    </xf>
    <xf numFmtId="0" fontId="39" fillId="41" borderId="0" xfId="54" applyFont="1" applyFill="1" applyBorder="1" applyAlignment="1">
      <alignment horizontal="center" vertical="center"/>
      <protection/>
    </xf>
    <xf numFmtId="0" fontId="38" fillId="32" borderId="0" xfId="0" applyFont="1" applyFill="1" applyBorder="1" applyAlignment="1">
      <alignment horizontal="center" vertical="center"/>
    </xf>
    <xf numFmtId="0" fontId="41" fillId="42" borderId="22" xfId="54" applyFont="1" applyFill="1" applyBorder="1" applyAlignment="1">
      <alignment horizontal="center" vertical="center" wrapText="1"/>
      <protection/>
    </xf>
    <xf numFmtId="0" fontId="42" fillId="43" borderId="22" xfId="54" applyFont="1" applyFill="1" applyBorder="1" applyAlignment="1">
      <alignment horizontal="center" vertical="top" wrapText="1"/>
      <protection/>
    </xf>
    <xf numFmtId="0" fontId="1" fillId="32" borderId="0" xfId="0" applyFont="1" applyFill="1" applyAlignment="1" applyProtection="1">
      <alignment vertical="center"/>
      <protection/>
    </xf>
    <xf numFmtId="0" fontId="1" fillId="32" borderId="0" xfId="0" applyFont="1" applyFill="1" applyAlignment="1" applyProtection="1">
      <alignment horizontal="left" vertical="center"/>
      <protection/>
    </xf>
    <xf numFmtId="0" fontId="31" fillId="32" borderId="0" xfId="0" applyFont="1" applyFill="1" applyAlignment="1" applyProtection="1">
      <alignment horizontal="center" vertical="center"/>
      <protection/>
    </xf>
    <xf numFmtId="0" fontId="21" fillId="32" borderId="0" xfId="0" applyFont="1" applyFill="1" applyAlignment="1" applyProtection="1">
      <alignment vertical="center"/>
      <protection/>
    </xf>
    <xf numFmtId="0" fontId="1" fillId="32" borderId="0" xfId="0" applyFont="1" applyFill="1" applyAlignment="1" applyProtection="1">
      <alignment horizontal="center" vertical="center"/>
      <protection/>
    </xf>
    <xf numFmtId="0" fontId="38" fillId="32" borderId="0" xfId="0" applyFont="1" applyFill="1" applyAlignment="1" applyProtection="1">
      <alignment vertical="center"/>
      <protection/>
    </xf>
    <xf numFmtId="0" fontId="8" fillId="32" borderId="0" xfId="0" applyFont="1" applyFill="1" applyAlignment="1" applyProtection="1">
      <alignment horizontal="center" vertical="center"/>
      <protection/>
    </xf>
    <xf numFmtId="0" fontId="1" fillId="0" borderId="0" xfId="0" applyFont="1" applyAlignment="1" applyProtection="1">
      <alignment vertical="center"/>
      <protection/>
    </xf>
    <xf numFmtId="0" fontId="28" fillId="47" borderId="0" xfId="54" applyFont="1" applyFill="1" applyBorder="1" applyAlignment="1" applyProtection="1">
      <alignment vertical="center"/>
      <protection/>
    </xf>
    <xf numFmtId="0" fontId="28" fillId="47" borderId="0" xfId="54" applyFont="1" applyFill="1" applyBorder="1" applyAlignment="1" applyProtection="1">
      <alignment horizontal="center" vertical="center"/>
      <protection/>
    </xf>
    <xf numFmtId="0" fontId="39" fillId="41" borderId="0" xfId="54" applyFont="1" applyFill="1" applyBorder="1" applyAlignment="1" applyProtection="1">
      <alignment vertical="center"/>
      <protection/>
    </xf>
    <xf numFmtId="0" fontId="29" fillId="33" borderId="0" xfId="0" applyFont="1" applyFill="1" applyAlignment="1" applyProtection="1">
      <alignment vertical="center"/>
      <protection/>
    </xf>
    <xf numFmtId="0" fontId="34" fillId="32" borderId="0" xfId="54" applyFont="1" applyFill="1" applyBorder="1" applyAlignment="1" applyProtection="1">
      <alignment horizontal="center" vertical="center"/>
      <protection/>
    </xf>
    <xf numFmtId="0" fontId="3" fillId="0" borderId="0" xfId="54" applyFont="1" applyBorder="1" applyAlignment="1" applyProtection="1">
      <alignment vertical="center"/>
      <protection/>
    </xf>
    <xf numFmtId="0" fontId="17" fillId="0" borderId="0" xfId="54" applyFont="1" applyFill="1" applyBorder="1" applyAlignment="1" applyProtection="1">
      <alignment vertical="center"/>
      <protection/>
    </xf>
    <xf numFmtId="0" fontId="1" fillId="32" borderId="0" xfId="0" applyFont="1" applyFill="1" applyAlignment="1" applyProtection="1">
      <alignment horizontal="center" vertical="center"/>
      <protection/>
    </xf>
    <xf numFmtId="0" fontId="1" fillId="32" borderId="0" xfId="0" applyFont="1" applyFill="1" applyAlignment="1" applyProtection="1">
      <alignment vertical="center"/>
      <protection/>
    </xf>
    <xf numFmtId="0" fontId="38" fillId="32" borderId="0" xfId="0" applyFont="1" applyFill="1" applyBorder="1" applyAlignment="1" applyProtection="1">
      <alignment vertical="center"/>
      <protection/>
    </xf>
    <xf numFmtId="0" fontId="1" fillId="0" borderId="0" xfId="0" applyFont="1" applyAlignment="1" applyProtection="1">
      <alignment vertical="center"/>
      <protection/>
    </xf>
    <xf numFmtId="0" fontId="24" fillId="45" borderId="11" xfId="54" applyFont="1" applyFill="1" applyBorder="1" applyAlignment="1" applyProtection="1">
      <alignment horizontal="center" vertical="center" wrapText="1"/>
      <protection/>
    </xf>
    <xf numFmtId="0" fontId="24" fillId="45" borderId="26" xfId="54" applyFont="1" applyFill="1" applyBorder="1" applyAlignment="1" applyProtection="1">
      <alignment horizontal="center" vertical="top" wrapText="1"/>
      <protection/>
    </xf>
    <xf numFmtId="0" fontId="24" fillId="45" borderId="26" xfId="54" applyFont="1" applyFill="1" applyBorder="1" applyAlignment="1" applyProtection="1">
      <alignment horizontal="center" wrapText="1"/>
      <protection/>
    </xf>
    <xf numFmtId="0" fontId="40" fillId="41" borderId="19" xfId="54" applyFont="1" applyFill="1" applyBorder="1" applyAlignment="1" applyProtection="1">
      <alignment horizontal="center" vertical="center"/>
      <protection/>
    </xf>
    <xf numFmtId="0" fontId="9" fillId="44" borderId="11" xfId="54" applyFont="1" applyFill="1" applyBorder="1" applyAlignment="1" applyProtection="1">
      <alignment horizontal="center" vertical="center" wrapText="1"/>
      <protection/>
    </xf>
    <xf numFmtId="0" fontId="3" fillId="39" borderId="11" xfId="54" applyFont="1" applyFill="1" applyBorder="1" applyAlignment="1" applyProtection="1">
      <alignment horizontal="center" vertical="center" wrapText="1"/>
      <protection/>
    </xf>
    <xf numFmtId="0" fontId="3" fillId="46" borderId="11" xfId="54" applyFont="1" applyFill="1" applyBorder="1" applyAlignment="1" applyProtection="1">
      <alignment horizontal="center" vertical="center"/>
      <protection/>
    </xf>
    <xf numFmtId="0" fontId="25" fillId="46" borderId="11" xfId="54" applyFont="1" applyFill="1" applyBorder="1" applyAlignment="1" applyProtection="1">
      <alignment horizontal="center" vertical="center"/>
      <protection/>
    </xf>
    <xf numFmtId="0" fontId="17" fillId="46" borderId="20" xfId="54" applyFont="1" applyFill="1" applyBorder="1" applyAlignment="1" applyProtection="1">
      <alignment vertical="center" wrapText="1"/>
      <protection/>
    </xf>
    <xf numFmtId="0" fontId="17" fillId="46" borderId="21" xfId="54" applyFont="1" applyFill="1" applyBorder="1" applyAlignment="1" applyProtection="1">
      <alignment horizontal="center" vertical="center" wrapText="1"/>
      <protection/>
    </xf>
    <xf numFmtId="0" fontId="17" fillId="46" borderId="21" xfId="54" applyFont="1" applyFill="1" applyBorder="1" applyAlignment="1" applyProtection="1">
      <alignment vertical="center" wrapText="1"/>
      <protection/>
    </xf>
    <xf numFmtId="0" fontId="41" fillId="42" borderId="19" xfId="54" applyFont="1" applyFill="1" applyBorder="1" applyAlignment="1" applyProtection="1">
      <alignment horizontal="center" vertical="center"/>
      <protection/>
    </xf>
    <xf numFmtId="14" fontId="26" fillId="46" borderId="11" xfId="54" applyNumberFormat="1" applyFont="1" applyFill="1" applyBorder="1" applyAlignment="1" applyProtection="1">
      <alignment horizontal="center" vertical="center"/>
      <protection/>
    </xf>
    <xf numFmtId="0" fontId="3" fillId="46" borderId="11" xfId="54" applyFont="1" applyFill="1" applyBorder="1" applyAlignment="1" applyProtection="1">
      <alignment horizontal="center" vertical="center" wrapText="1"/>
      <protection/>
    </xf>
    <xf numFmtId="0" fontId="27" fillId="46" borderId="11" xfId="54" applyFont="1" applyFill="1" applyBorder="1" applyAlignment="1" applyProtection="1">
      <alignment vertical="center" wrapText="1"/>
      <protection/>
    </xf>
    <xf numFmtId="0" fontId="3" fillId="38" borderId="11" xfId="54" applyFont="1" applyFill="1" applyBorder="1" applyAlignment="1" applyProtection="1">
      <alignment horizontal="center" vertical="center"/>
      <protection/>
    </xf>
    <xf numFmtId="0" fontId="3" fillId="38" borderId="11" xfId="54" applyFont="1" applyFill="1" applyBorder="1" applyAlignment="1" applyProtection="1">
      <alignment horizontal="left" vertical="center" wrapText="1"/>
      <protection/>
    </xf>
    <xf numFmtId="0" fontId="3" fillId="38" borderId="11" xfId="54" applyFont="1" applyFill="1" applyBorder="1" applyAlignment="1" applyProtection="1">
      <alignment horizontal="center" vertical="center" wrapText="1"/>
      <protection/>
    </xf>
    <xf numFmtId="0" fontId="17" fillId="40" borderId="11" xfId="54" applyFont="1" applyFill="1" applyBorder="1" applyAlignment="1" applyProtection="1">
      <alignment horizontal="center" vertical="center"/>
      <protection/>
    </xf>
    <xf numFmtId="0" fontId="30" fillId="38" borderId="11" xfId="54" applyFont="1" applyFill="1" applyBorder="1" applyAlignment="1" applyProtection="1">
      <alignment horizontal="center" vertical="center"/>
      <protection/>
    </xf>
    <xf numFmtId="0" fontId="3" fillId="38" borderId="11" xfId="54" applyFont="1" applyFill="1" applyBorder="1" applyAlignment="1" applyProtection="1">
      <alignment horizontal="left" vertical="top" wrapText="1"/>
      <protection/>
    </xf>
    <xf numFmtId="0" fontId="42" fillId="43" borderId="11" xfId="54" applyFont="1" applyFill="1" applyBorder="1" applyAlignment="1" applyProtection="1">
      <alignment horizontal="left" vertical="top" wrapText="1"/>
      <protection/>
    </xf>
    <xf numFmtId="0" fontId="17" fillId="46" borderId="22" xfId="54" applyFont="1" applyFill="1" applyBorder="1" applyAlignment="1" applyProtection="1">
      <alignment vertical="center" wrapText="1"/>
      <protection/>
    </xf>
    <xf numFmtId="0" fontId="3" fillId="46" borderId="11" xfId="54" applyFont="1" applyFill="1" applyBorder="1" applyAlignment="1" applyProtection="1">
      <alignment vertical="center" wrapText="1"/>
      <protection/>
    </xf>
    <xf numFmtId="0" fontId="3" fillId="38" borderId="20" xfId="54" applyFont="1" applyFill="1" applyBorder="1" applyAlignment="1" applyProtection="1">
      <alignment horizontal="left" vertical="center" wrapText="1"/>
      <protection/>
    </xf>
    <xf numFmtId="0" fontId="3" fillId="38" borderId="20" xfId="54" applyFont="1" applyFill="1" applyBorder="1" applyAlignment="1" applyProtection="1">
      <alignment horizontal="center" vertical="center" wrapText="1"/>
      <protection/>
    </xf>
    <xf numFmtId="0" fontId="26" fillId="38" borderId="11" xfId="54" applyFont="1" applyFill="1" applyBorder="1" applyAlignment="1" applyProtection="1">
      <alignment horizontal="center" vertical="center" wrapText="1"/>
      <protection/>
    </xf>
    <xf numFmtId="0" fontId="26" fillId="38" borderId="11" xfId="54" applyFont="1" applyFill="1" applyBorder="1" applyAlignment="1" applyProtection="1">
      <alignment horizontal="center" vertical="center"/>
      <protection/>
    </xf>
    <xf numFmtId="0" fontId="3" fillId="38" borderId="22" xfId="54" applyFont="1" applyFill="1" applyBorder="1" applyAlignment="1" applyProtection="1">
      <alignment horizontal="left" vertical="top" wrapText="1"/>
      <protection/>
    </xf>
    <xf numFmtId="0" fontId="3" fillId="38" borderId="22" xfId="54" applyFont="1" applyFill="1" applyBorder="1" applyAlignment="1" applyProtection="1">
      <alignment horizontal="center" vertical="center" wrapText="1"/>
      <protection/>
    </xf>
    <xf numFmtId="0" fontId="3" fillId="38" borderId="11" xfId="54" applyFont="1" applyFill="1" applyBorder="1" applyAlignment="1" applyProtection="1">
      <alignment horizontal="center" vertical="top" wrapText="1"/>
      <protection/>
    </xf>
    <xf numFmtId="0" fontId="17" fillId="46" borderId="20" xfId="54" applyFont="1" applyFill="1" applyBorder="1" applyAlignment="1" applyProtection="1">
      <alignment horizontal="center" vertical="center" wrapText="1"/>
      <protection/>
    </xf>
    <xf numFmtId="0" fontId="17" fillId="46" borderId="11" xfId="54" applyFont="1" applyFill="1" applyBorder="1" applyAlignment="1" applyProtection="1">
      <alignment horizontal="center" vertical="center"/>
      <protection/>
    </xf>
    <xf numFmtId="0" fontId="26" fillId="46" borderId="11" xfId="54" applyFont="1" applyFill="1" applyBorder="1" applyAlignment="1" applyProtection="1">
      <alignment horizontal="center" vertical="center"/>
      <protection/>
    </xf>
    <xf numFmtId="0" fontId="33" fillId="46" borderId="21" xfId="54" applyFont="1" applyFill="1" applyBorder="1" applyAlignment="1" applyProtection="1" quotePrefix="1">
      <alignment horizontal="center" vertical="center" wrapText="1"/>
      <protection/>
    </xf>
    <xf numFmtId="0" fontId="17" fillId="38" borderId="20" xfId="54" applyFont="1" applyFill="1" applyBorder="1" applyAlignment="1" applyProtection="1">
      <alignment horizontal="left" vertical="center" wrapText="1"/>
      <protection/>
    </xf>
    <xf numFmtId="0" fontId="3" fillId="38" borderId="26" xfId="54" applyFont="1" applyFill="1" applyBorder="1" applyAlignment="1" applyProtection="1">
      <alignment vertical="center" wrapText="1"/>
      <protection/>
    </xf>
    <xf numFmtId="0" fontId="1" fillId="0" borderId="0" xfId="0" applyFont="1" applyAlignment="1" applyProtection="1">
      <alignment horizontal="left" vertical="center"/>
      <protection/>
    </xf>
    <xf numFmtId="0" fontId="1" fillId="0" borderId="0" xfId="0" applyFont="1" applyAlignment="1" applyProtection="1">
      <alignment horizontal="center" vertical="center"/>
      <protection/>
    </xf>
    <xf numFmtId="0" fontId="21" fillId="0" borderId="0" xfId="0" applyFont="1" applyAlignment="1" applyProtection="1">
      <alignment vertical="center"/>
      <protection/>
    </xf>
    <xf numFmtId="0" fontId="8" fillId="0" borderId="0" xfId="0" applyFont="1" applyAlignment="1" applyProtection="1">
      <alignment horizontal="center" vertical="center"/>
      <protection/>
    </xf>
    <xf numFmtId="0" fontId="24" fillId="45" borderId="27" xfId="54" applyFont="1" applyFill="1" applyBorder="1" applyAlignment="1" applyProtection="1">
      <alignment horizontal="center" vertical="top" wrapText="1"/>
      <protection locked="0"/>
    </xf>
    <xf numFmtId="0" fontId="24" fillId="45" borderId="11" xfId="54" applyFont="1" applyFill="1" applyBorder="1" applyAlignment="1" applyProtection="1">
      <alignment horizontal="center" vertical="center" wrapText="1"/>
      <protection locked="0"/>
    </xf>
    <xf numFmtId="0" fontId="1" fillId="32" borderId="0" xfId="0" applyFont="1" applyFill="1" applyAlignment="1">
      <alignment horizontal="center"/>
    </xf>
    <xf numFmtId="0" fontId="1" fillId="0" borderId="0" xfId="0" applyFont="1" applyAlignment="1">
      <alignment/>
    </xf>
    <xf numFmtId="0" fontId="1" fillId="32" borderId="0" xfId="0" applyFont="1" applyFill="1" applyBorder="1" applyAlignment="1">
      <alignment horizontal="center"/>
    </xf>
    <xf numFmtId="0" fontId="1" fillId="32" borderId="0" xfId="0" applyFont="1" applyFill="1" applyBorder="1" applyAlignment="1">
      <alignment/>
    </xf>
    <xf numFmtId="0" fontId="1" fillId="0" borderId="0" xfId="0" applyFont="1" applyAlignment="1">
      <alignment horizontal="center"/>
    </xf>
    <xf numFmtId="0" fontId="19" fillId="0" borderId="11" xfId="0" applyFont="1" applyBorder="1" applyAlignment="1" applyProtection="1">
      <alignment horizontal="center" vertical="center"/>
      <protection locked="0"/>
    </xf>
    <xf numFmtId="0" fontId="19" fillId="0" borderId="11" xfId="0" applyFont="1" applyBorder="1" applyAlignment="1" applyProtection="1">
      <alignment horizontal="center" vertical="top"/>
      <protection locked="0"/>
    </xf>
    <xf numFmtId="0" fontId="41" fillId="42" borderId="30" xfId="54" applyFont="1" applyFill="1" applyBorder="1" applyAlignment="1" applyProtection="1">
      <alignment vertical="center" wrapText="1"/>
      <protection/>
    </xf>
    <xf numFmtId="0" fontId="42" fillId="43" borderId="30" xfId="54" applyFont="1" applyFill="1" applyBorder="1" applyAlignment="1" applyProtection="1">
      <alignment horizontal="center" vertical="center" wrapText="1"/>
      <protection/>
    </xf>
    <xf numFmtId="0" fontId="42" fillId="43" borderId="19" xfId="54" applyFont="1" applyFill="1" applyBorder="1" applyAlignment="1" applyProtection="1">
      <alignment horizontal="center" vertical="center" wrapText="1"/>
      <protection/>
    </xf>
    <xf numFmtId="0" fontId="42" fillId="43" borderId="19" xfId="54" applyFont="1" applyFill="1" applyBorder="1" applyAlignment="1" applyProtection="1">
      <alignment horizontal="center" vertical="top" wrapText="1"/>
      <protection/>
    </xf>
    <xf numFmtId="0" fontId="38" fillId="32" borderId="0" xfId="0" applyFont="1" applyFill="1" applyBorder="1" applyAlignment="1" applyProtection="1">
      <alignment horizontal="center" vertical="center"/>
      <protection/>
    </xf>
    <xf numFmtId="0" fontId="3" fillId="43" borderId="0" xfId="54" applyFont="1" applyFill="1" applyBorder="1" applyAlignment="1">
      <alignment vertical="center" wrapText="1"/>
      <protection/>
    </xf>
    <xf numFmtId="0" fontId="3" fillId="32" borderId="0" xfId="55" applyFont="1" applyFill="1" applyBorder="1" applyAlignment="1">
      <alignment horizontal="left" vertical="center" wrapText="1"/>
      <protection/>
    </xf>
    <xf numFmtId="0" fontId="3" fillId="32" borderId="0" xfId="55" applyFont="1" applyFill="1" applyBorder="1" applyAlignment="1">
      <alignment horizontal="left" vertical="center"/>
      <protection/>
    </xf>
    <xf numFmtId="0" fontId="3" fillId="32" borderId="0" xfId="53" applyFont="1" applyFill="1" applyBorder="1" applyAlignment="1">
      <alignment horizontal="center" vertical="center"/>
      <protection/>
    </xf>
    <xf numFmtId="0" fontId="3" fillId="32" borderId="0" xfId="55" applyFont="1" applyFill="1" applyAlignment="1">
      <alignment horizontal="center"/>
      <protection/>
    </xf>
    <xf numFmtId="0" fontId="3" fillId="32" borderId="0" xfId="55" applyFont="1" applyFill="1" applyBorder="1" applyAlignment="1">
      <alignment vertical="top" wrapText="1"/>
      <protection/>
    </xf>
    <xf numFmtId="0" fontId="17" fillId="48" borderId="20" xfId="55" applyFont="1" applyFill="1" applyBorder="1" applyAlignment="1">
      <alignment horizontal="left" vertical="top" wrapText="1"/>
      <protection/>
    </xf>
    <xf numFmtId="0" fontId="3" fillId="48" borderId="21" xfId="55" applyFont="1" applyFill="1" applyBorder="1" applyAlignment="1">
      <alignment horizontal="left" vertical="top" wrapText="1"/>
      <protection/>
    </xf>
    <xf numFmtId="0" fontId="3" fillId="48" borderId="22" xfId="55" applyFont="1" applyFill="1" applyBorder="1" applyAlignment="1">
      <alignment horizontal="left" vertical="top" wrapText="1"/>
      <protection/>
    </xf>
    <xf numFmtId="0" fontId="6" fillId="33" borderId="0" xfId="0" applyFont="1" applyFill="1" applyBorder="1" applyAlignment="1">
      <alignment horizontal="left" vertical="center" wrapText="1"/>
    </xf>
    <xf numFmtId="0" fontId="3" fillId="32" borderId="0" xfId="55" applyFont="1" applyFill="1" applyAlignment="1">
      <alignment horizontal="left" vertical="top" wrapText="1"/>
      <protection/>
    </xf>
    <xf numFmtId="0" fontId="3" fillId="32" borderId="0" xfId="55" applyFont="1" applyFill="1" applyAlignment="1">
      <alignment horizontal="left" vertical="top"/>
      <protection/>
    </xf>
    <xf numFmtId="0" fontId="16" fillId="32" borderId="31" xfId="53" applyFont="1" applyFill="1" applyBorder="1" applyAlignment="1">
      <alignment horizontal="center" vertical="center" wrapText="1"/>
      <protection/>
    </xf>
    <xf numFmtId="0" fontId="16" fillId="32" borderId="30" xfId="53" applyFont="1" applyFill="1" applyBorder="1" applyAlignment="1">
      <alignment horizontal="center" vertical="center" wrapText="1"/>
      <protection/>
    </xf>
    <xf numFmtId="0" fontId="16" fillId="32" borderId="32" xfId="53" applyFont="1" applyFill="1" applyBorder="1" applyAlignment="1">
      <alignment horizontal="center" vertical="center" wrapText="1"/>
      <protection/>
    </xf>
    <xf numFmtId="0" fontId="4" fillId="32" borderId="33" xfId="53" applyFont="1" applyFill="1" applyBorder="1" applyAlignment="1">
      <alignment horizontal="center" vertical="center" wrapText="1"/>
      <protection/>
    </xf>
    <xf numFmtId="0" fontId="4" fillId="32" borderId="34" xfId="53" applyFont="1" applyFill="1" applyBorder="1" applyAlignment="1">
      <alignment horizontal="center" vertical="center" wrapText="1"/>
      <protection/>
    </xf>
    <xf numFmtId="0" fontId="4" fillId="32" borderId="31" xfId="53" applyFont="1" applyFill="1" applyBorder="1" applyAlignment="1">
      <alignment horizontal="center" vertical="center" wrapText="1"/>
      <protection/>
    </xf>
    <xf numFmtId="0" fontId="4" fillId="32" borderId="10" xfId="53" applyFont="1" applyFill="1" applyBorder="1" applyAlignment="1">
      <alignment horizontal="center" vertical="center" wrapText="1"/>
      <protection/>
    </xf>
    <xf numFmtId="0" fontId="4" fillId="32" borderId="0" xfId="53" applyFont="1" applyFill="1" applyBorder="1" applyAlignment="1">
      <alignment horizontal="center" vertical="center" wrapText="1"/>
      <protection/>
    </xf>
    <xf numFmtId="0" fontId="4" fillId="32" borderId="30" xfId="53" applyFont="1" applyFill="1" applyBorder="1" applyAlignment="1">
      <alignment horizontal="center" vertical="center" wrapText="1"/>
      <protection/>
    </xf>
    <xf numFmtId="0" fontId="4" fillId="32" borderId="35" xfId="53" applyFont="1" applyFill="1" applyBorder="1" applyAlignment="1">
      <alignment horizontal="center" vertical="center" wrapText="1"/>
      <protection/>
    </xf>
    <xf numFmtId="0" fontId="4" fillId="32" borderId="12" xfId="53" applyFont="1" applyFill="1" applyBorder="1" applyAlignment="1">
      <alignment horizontal="center" vertical="center" wrapText="1"/>
      <protection/>
    </xf>
    <xf numFmtId="0" fontId="4" fillId="32" borderId="32" xfId="53" applyFont="1" applyFill="1" applyBorder="1" applyAlignment="1">
      <alignment horizontal="center" vertical="center" wrapText="1"/>
      <protection/>
    </xf>
    <xf numFmtId="0" fontId="5" fillId="32" borderId="11" xfId="53" applyFont="1" applyFill="1" applyBorder="1" applyAlignment="1">
      <alignment horizontal="center" vertical="center" wrapText="1"/>
      <protection/>
    </xf>
    <xf numFmtId="0" fontId="3" fillId="32" borderId="0" xfId="53" applyFont="1" applyFill="1" applyBorder="1" applyAlignment="1">
      <alignment horizontal="left" vertical="top" wrapText="1"/>
      <protection/>
    </xf>
    <xf numFmtId="0" fontId="19" fillId="32" borderId="0" xfId="0" applyFont="1" applyFill="1" applyAlignment="1">
      <alignment horizontal="left" vertical="top" wrapText="1"/>
    </xf>
    <xf numFmtId="0" fontId="17" fillId="32" borderId="0" xfId="0" applyFont="1" applyFill="1" applyAlignment="1">
      <alignment horizontal="left" wrapText="1"/>
    </xf>
    <xf numFmtId="0" fontId="17" fillId="32" borderId="0" xfId="0" applyFont="1" applyFill="1" applyAlignment="1">
      <alignment horizontal="left"/>
    </xf>
    <xf numFmtId="0" fontId="36" fillId="32" borderId="0" xfId="45" applyFont="1" applyFill="1" applyBorder="1" applyAlignment="1" applyProtection="1">
      <alignment horizontal="left" vertical="center"/>
      <protection/>
    </xf>
    <xf numFmtId="0" fontId="9" fillId="44" borderId="11" xfId="54" applyFont="1" applyFill="1" applyBorder="1" applyAlignment="1" applyProtection="1">
      <alignment horizontal="center" vertical="center" wrapText="1"/>
      <protection/>
    </xf>
    <xf numFmtId="0" fontId="24" fillId="45" borderId="11" xfId="54" applyFont="1" applyFill="1" applyBorder="1" applyAlignment="1" applyProtection="1">
      <alignment horizontal="center" vertical="center"/>
      <protection/>
    </xf>
    <xf numFmtId="0" fontId="24" fillId="45" borderId="11" xfId="54" applyFont="1" applyFill="1" applyBorder="1" applyAlignment="1" applyProtection="1">
      <alignment horizontal="center" vertical="center" wrapText="1"/>
      <protection/>
    </xf>
    <xf numFmtId="0" fontId="36" fillId="32" borderId="12" xfId="45" applyFont="1" applyFill="1" applyBorder="1" applyAlignment="1" applyProtection="1">
      <alignment horizontal="left" vertical="center"/>
      <protection/>
    </xf>
    <xf numFmtId="0" fontId="24" fillId="45" borderId="26" xfId="54" applyFont="1" applyFill="1" applyBorder="1" applyAlignment="1" applyProtection="1">
      <alignment horizontal="center" vertical="center" textRotation="90" wrapText="1"/>
      <protection/>
    </xf>
    <xf numFmtId="0" fontId="24" fillId="45" borderId="27" xfId="54" applyFont="1" applyFill="1" applyBorder="1" applyAlignment="1" applyProtection="1">
      <alignment horizontal="center" vertical="center" textRotation="90" wrapText="1"/>
      <protection/>
    </xf>
    <xf numFmtId="0" fontId="24" fillId="45" borderId="11" xfId="54" applyFont="1" applyFill="1" applyBorder="1" applyAlignment="1" applyProtection="1">
      <alignment horizontal="center" vertical="center" textRotation="90"/>
      <protection/>
    </xf>
    <xf numFmtId="0" fontId="24" fillId="45" borderId="11" xfId="54" applyFont="1" applyFill="1" applyBorder="1" applyAlignment="1">
      <alignment horizontal="center" vertical="center" textRotation="90"/>
      <protection/>
    </xf>
    <xf numFmtId="0" fontId="9" fillId="44" borderId="11" xfId="54" applyFont="1" applyFill="1" applyBorder="1" applyAlignment="1">
      <alignment horizontal="center" vertical="center" wrapText="1"/>
      <protection/>
    </xf>
    <xf numFmtId="0" fontId="24" fillId="45" borderId="11" xfId="54" applyFont="1" applyFill="1" applyBorder="1" applyAlignment="1">
      <alignment horizontal="center" vertical="center" wrapText="1"/>
      <protection/>
    </xf>
    <xf numFmtId="0" fontId="24" fillId="45" borderId="26" xfId="54" applyFont="1" applyFill="1" applyBorder="1" applyAlignment="1">
      <alignment horizontal="center" vertical="center" textRotation="90" wrapText="1"/>
      <protection/>
    </xf>
    <xf numFmtId="0" fontId="24" fillId="45" borderId="27" xfId="54" applyFont="1" applyFill="1" applyBorder="1" applyAlignment="1">
      <alignment horizontal="center" vertical="center" textRotation="90" wrapText="1"/>
      <protection/>
    </xf>
    <xf numFmtId="0" fontId="24" fillId="45" borderId="11" xfId="54" applyFont="1" applyFill="1" applyBorder="1" applyAlignment="1">
      <alignment horizontal="center" vertical="center"/>
      <protection/>
    </xf>
    <xf numFmtId="0" fontId="19" fillId="32" borderId="36" xfId="0" applyFont="1" applyFill="1" applyBorder="1" applyAlignment="1">
      <alignment horizontal="center" vertical="center"/>
    </xf>
    <xf numFmtId="0" fontId="19" fillId="32" borderId="37" xfId="0" applyFont="1" applyFill="1" applyBorder="1" applyAlignment="1">
      <alignment horizontal="center" vertical="center"/>
    </xf>
    <xf numFmtId="0" fontId="19" fillId="32" borderId="38" xfId="0" applyFont="1" applyFill="1" applyBorder="1" applyAlignment="1">
      <alignment horizontal="center" vertical="center"/>
    </xf>
    <xf numFmtId="0" fontId="21" fillId="35" borderId="20" xfId="0" applyFont="1" applyFill="1" applyBorder="1" applyAlignment="1">
      <alignment horizontal="center" vertical="center" wrapText="1"/>
    </xf>
    <xf numFmtId="0" fontId="21" fillId="35" borderId="21" xfId="0" applyFont="1" applyFill="1" applyBorder="1" applyAlignment="1">
      <alignment horizontal="center" vertical="center" wrapText="1"/>
    </xf>
    <xf numFmtId="0" fontId="21" fillId="35" borderId="2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9" fillId="34" borderId="0" xfId="0" applyFont="1" applyFill="1" applyBorder="1" applyAlignment="1">
      <alignment horizontal="left"/>
    </xf>
    <xf numFmtId="0" fontId="17" fillId="48" borderId="21" xfId="55" applyFont="1" applyFill="1" applyBorder="1" applyAlignment="1">
      <alignment horizontal="left" vertical="top" wrapText="1"/>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Feuille de calcul dans QESI Document management &amp; control v1.0" xfId="53"/>
    <cellStyle name="Normal_Grille_EvalCdT_volet1" xfId="54"/>
    <cellStyle name="Normal_SAP SALSA-Profils  cursus de formation V0k (3)"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dxfs count="17">
    <dxf>
      <fill>
        <patternFill>
          <bgColor indexed="11"/>
        </patternFill>
      </fill>
    </dxf>
    <dxf>
      <fill>
        <patternFill>
          <bgColor indexed="26"/>
        </patternFill>
      </fill>
    </dxf>
    <dxf>
      <font>
        <color auto="1"/>
      </font>
      <fill>
        <patternFill>
          <bgColor indexed="11"/>
        </patternFill>
      </fill>
    </dxf>
    <dxf>
      <fill>
        <patternFill>
          <bgColor indexed="11"/>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lor auto="1"/>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2124075</xdr:colOff>
      <xdr:row>19</xdr:row>
      <xdr:rowOff>133350</xdr:rowOff>
    </xdr:from>
    <xdr:to>
      <xdr:col>8</xdr:col>
      <xdr:colOff>200025</xdr:colOff>
      <xdr:row>19</xdr:row>
      <xdr:rowOff>2971800</xdr:rowOff>
    </xdr:to>
    <xdr:grpSp>
      <xdr:nvGrpSpPr>
        <xdr:cNvPr id="1" name="Group 7"/>
        <xdr:cNvGrpSpPr>
          <a:grpSpLocks/>
        </xdr:cNvGrpSpPr>
      </xdr:nvGrpSpPr>
      <xdr:grpSpPr>
        <a:xfrm>
          <a:off x="4581525" y="7610475"/>
          <a:ext cx="5010150" cy="2847975"/>
          <a:chOff x="658" y="1063"/>
          <a:chExt cx="4440" cy="2562"/>
        </a:xfrm>
        <a:solidFill>
          <a:srgbClr val="FFFFFF"/>
        </a:solidFill>
      </xdr:grpSpPr>
      <xdr:pic>
        <xdr:nvPicPr>
          <xdr:cNvPr id="2" name="Picture 8"/>
          <xdr:cNvPicPr preferRelativeResize="1">
            <a:picLocks noChangeAspect="1"/>
          </xdr:cNvPicPr>
        </xdr:nvPicPr>
        <xdr:blipFill>
          <a:blip r:embed="rId1"/>
          <a:stretch>
            <a:fillRect/>
          </a:stretch>
        </xdr:blipFill>
        <xdr:spPr>
          <a:xfrm>
            <a:off x="658" y="1063"/>
            <a:ext cx="4440" cy="2562"/>
          </a:xfrm>
          <a:prstGeom prst="rect">
            <a:avLst/>
          </a:prstGeom>
          <a:noFill/>
          <a:ln w="9525" cmpd="sng">
            <a:solidFill>
              <a:srgbClr val="CCCCFF"/>
            </a:solidFill>
            <a:headEnd type="none"/>
            <a:tailEnd type="none"/>
          </a:ln>
        </xdr:spPr>
      </xdr:pic>
      <xdr:sp>
        <xdr:nvSpPr>
          <xdr:cNvPr id="3" name="Rectangle 9"/>
          <xdr:cNvSpPr>
            <a:spLocks/>
          </xdr:cNvSpPr>
        </xdr:nvSpPr>
        <xdr:spPr>
          <a:xfrm>
            <a:off x="4036" y="3401"/>
            <a:ext cx="1062" cy="224"/>
          </a:xfrm>
          <a:prstGeom prst="rect">
            <a:avLst/>
          </a:prstGeom>
          <a:solidFill>
            <a:srgbClr val="FFFFFF"/>
          </a:solidFill>
          <a:ln w="9525" cmpd="sng">
            <a:solidFill>
              <a:srgbClr val="CCCC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4</xdr:col>
      <xdr:colOff>3914775</xdr:colOff>
      <xdr:row>23</xdr:row>
      <xdr:rowOff>200025</xdr:rowOff>
    </xdr:from>
    <xdr:to>
      <xdr:col>8</xdr:col>
      <xdr:colOff>171450</xdr:colOff>
      <xdr:row>23</xdr:row>
      <xdr:rowOff>2000250</xdr:rowOff>
    </xdr:to>
    <xdr:pic>
      <xdr:nvPicPr>
        <xdr:cNvPr id="4" name="Picture 19"/>
        <xdr:cNvPicPr preferRelativeResize="1">
          <a:picLocks noChangeAspect="1"/>
        </xdr:cNvPicPr>
      </xdr:nvPicPr>
      <xdr:blipFill>
        <a:blip r:embed="rId2"/>
        <a:stretch>
          <a:fillRect/>
        </a:stretch>
      </xdr:blipFill>
      <xdr:spPr>
        <a:xfrm>
          <a:off x="6372225" y="11210925"/>
          <a:ext cx="3190875" cy="1809750"/>
        </a:xfrm>
        <a:prstGeom prst="rect">
          <a:avLst/>
        </a:prstGeom>
        <a:noFill/>
        <a:ln w="1" cmpd="sng">
          <a:noFill/>
        </a:ln>
      </xdr:spPr>
    </xdr:pic>
    <xdr:clientData/>
  </xdr:twoCellAnchor>
  <xdr:twoCellAnchor editAs="oneCell">
    <xdr:from>
      <xdr:col>1</xdr:col>
      <xdr:colOff>47625</xdr:colOff>
      <xdr:row>1</xdr:row>
      <xdr:rowOff>152400</xdr:rowOff>
    </xdr:from>
    <xdr:to>
      <xdr:col>3</xdr:col>
      <xdr:colOff>581025</xdr:colOff>
      <xdr:row>3</xdr:row>
      <xdr:rowOff>390525</xdr:rowOff>
    </xdr:to>
    <xdr:pic>
      <xdr:nvPicPr>
        <xdr:cNvPr id="5" name="Image 1"/>
        <xdr:cNvPicPr preferRelativeResize="1">
          <a:picLocks noChangeAspect="1"/>
        </xdr:cNvPicPr>
      </xdr:nvPicPr>
      <xdr:blipFill>
        <a:blip r:embed="rId3"/>
        <a:stretch>
          <a:fillRect/>
        </a:stretch>
      </xdr:blipFill>
      <xdr:spPr>
        <a:xfrm>
          <a:off x="295275" y="314325"/>
          <a:ext cx="21336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1552575</xdr:colOff>
      <xdr:row>24</xdr:row>
      <xdr:rowOff>581025</xdr:rowOff>
    </xdr:from>
    <xdr:to>
      <xdr:col>2</xdr:col>
      <xdr:colOff>2276475</xdr:colOff>
      <xdr:row>24</xdr:row>
      <xdr:rowOff>1609725</xdr:rowOff>
    </xdr:to>
    <xdr:pic>
      <xdr:nvPicPr>
        <xdr:cNvPr id="1" name="Picture 3"/>
        <xdr:cNvPicPr preferRelativeResize="1">
          <a:picLocks noChangeAspect="1"/>
        </xdr:cNvPicPr>
      </xdr:nvPicPr>
      <xdr:blipFill>
        <a:blip r:embed="rId1"/>
        <a:stretch>
          <a:fillRect/>
        </a:stretch>
      </xdr:blipFill>
      <xdr:spPr>
        <a:xfrm>
          <a:off x="5857875" y="8401050"/>
          <a:ext cx="723900" cy="1028700"/>
        </a:xfrm>
        <a:prstGeom prst="rect">
          <a:avLst/>
        </a:prstGeom>
        <a:noFill/>
        <a:ln w="1" cmpd="sng">
          <a:noFill/>
        </a:ln>
      </xdr:spPr>
    </xdr:pic>
    <xdr:clientData/>
  </xdr:twoCellAnchor>
  <xdr:twoCellAnchor>
    <xdr:from>
      <xdr:col>2</xdr:col>
      <xdr:colOff>3286125</xdr:colOff>
      <xdr:row>24</xdr:row>
      <xdr:rowOff>428625</xdr:rowOff>
    </xdr:from>
    <xdr:to>
      <xdr:col>2</xdr:col>
      <xdr:colOff>4010025</xdr:colOff>
      <xdr:row>25</xdr:row>
      <xdr:rowOff>19050</xdr:rowOff>
    </xdr:to>
    <xdr:pic>
      <xdr:nvPicPr>
        <xdr:cNvPr id="2" name="Picture 5"/>
        <xdr:cNvPicPr preferRelativeResize="1">
          <a:picLocks noChangeAspect="1"/>
        </xdr:cNvPicPr>
      </xdr:nvPicPr>
      <xdr:blipFill>
        <a:blip r:embed="rId2"/>
        <a:srcRect t="4010" b="27183"/>
        <a:stretch>
          <a:fillRect/>
        </a:stretch>
      </xdr:blipFill>
      <xdr:spPr>
        <a:xfrm>
          <a:off x="7591425" y="8248650"/>
          <a:ext cx="723900" cy="1228725"/>
        </a:xfrm>
        <a:prstGeom prst="rect">
          <a:avLst/>
        </a:prstGeom>
        <a:noFill/>
        <a:ln w="1" cmpd="sng">
          <a:noFill/>
        </a:ln>
      </xdr:spPr>
    </xdr:pic>
    <xdr:clientData/>
  </xdr:twoCellAnchor>
  <xdr:twoCellAnchor>
    <xdr:from>
      <xdr:col>2</xdr:col>
      <xdr:colOff>2362200</xdr:colOff>
      <xdr:row>24</xdr:row>
      <xdr:rowOff>981075</xdr:rowOff>
    </xdr:from>
    <xdr:to>
      <xdr:col>2</xdr:col>
      <xdr:colOff>3190875</xdr:colOff>
      <xdr:row>24</xdr:row>
      <xdr:rowOff>1238250</xdr:rowOff>
    </xdr:to>
    <xdr:sp>
      <xdr:nvSpPr>
        <xdr:cNvPr id="3" name="AutoShape 6"/>
        <xdr:cNvSpPr>
          <a:spLocks/>
        </xdr:cNvSpPr>
      </xdr:nvSpPr>
      <xdr:spPr>
        <a:xfrm>
          <a:off x="6667500" y="8801100"/>
          <a:ext cx="828675" cy="257175"/>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47625</xdr:colOff>
      <xdr:row>20</xdr:row>
      <xdr:rowOff>323850</xdr:rowOff>
    </xdr:from>
    <xdr:to>
      <xdr:col>10</xdr:col>
      <xdr:colOff>371475</xdr:colOff>
      <xdr:row>20</xdr:row>
      <xdr:rowOff>2247900</xdr:rowOff>
    </xdr:to>
    <xdr:pic>
      <xdr:nvPicPr>
        <xdr:cNvPr id="4" name="Picture 7"/>
        <xdr:cNvPicPr preferRelativeResize="1">
          <a:picLocks noChangeAspect="1"/>
        </xdr:cNvPicPr>
      </xdr:nvPicPr>
      <xdr:blipFill>
        <a:blip r:embed="rId3"/>
        <a:stretch>
          <a:fillRect/>
        </a:stretch>
      </xdr:blipFill>
      <xdr:spPr>
        <a:xfrm>
          <a:off x="4352925" y="4552950"/>
          <a:ext cx="8524875" cy="1924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8</xdr:row>
      <xdr:rowOff>190500</xdr:rowOff>
    </xdr:from>
    <xdr:to>
      <xdr:col>3</xdr:col>
      <xdr:colOff>3895725</xdr:colOff>
      <xdr:row>8</xdr:row>
      <xdr:rowOff>3333750</xdr:rowOff>
    </xdr:to>
    <xdr:pic>
      <xdr:nvPicPr>
        <xdr:cNvPr id="1" name="Picture 6"/>
        <xdr:cNvPicPr preferRelativeResize="1">
          <a:picLocks noChangeAspect="1"/>
        </xdr:cNvPicPr>
      </xdr:nvPicPr>
      <xdr:blipFill>
        <a:blip r:embed="rId1"/>
        <a:stretch>
          <a:fillRect/>
        </a:stretch>
      </xdr:blipFill>
      <xdr:spPr>
        <a:xfrm>
          <a:off x="5229225" y="1552575"/>
          <a:ext cx="3781425" cy="31432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22</xdr:row>
      <xdr:rowOff>0</xdr:rowOff>
    </xdr:from>
    <xdr:to>
      <xdr:col>1</xdr:col>
      <xdr:colOff>361950</xdr:colOff>
      <xdr:row>22</xdr:row>
      <xdr:rowOff>0</xdr:rowOff>
    </xdr:to>
    <xdr:pic>
      <xdr:nvPicPr>
        <xdr:cNvPr id="1" name="Picture 8" descr="C:\IBM\Icon Redesign\pngs_buttons\ibm_icon_buttons_button2_blu.png"/>
        <xdr:cNvPicPr preferRelativeResize="1">
          <a:picLocks noChangeAspect="1"/>
        </xdr:cNvPicPr>
      </xdr:nvPicPr>
      <xdr:blipFill>
        <a:blip r:embed="rId1"/>
        <a:stretch>
          <a:fillRect/>
        </a:stretch>
      </xdr:blipFill>
      <xdr:spPr>
        <a:xfrm>
          <a:off x="609600" y="13020675"/>
          <a:ext cx="295275"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xdr:row>
      <xdr:rowOff>0</xdr:rowOff>
    </xdr:from>
    <xdr:to>
      <xdr:col>1</xdr:col>
      <xdr:colOff>361950</xdr:colOff>
      <xdr:row>5</xdr:row>
      <xdr:rowOff>0</xdr:rowOff>
    </xdr:to>
    <xdr:pic>
      <xdr:nvPicPr>
        <xdr:cNvPr id="1" name="Picture 8" descr="C:\IBM\Icon Redesign\pngs_buttons\ibm_icon_buttons_button2_blu.png"/>
        <xdr:cNvPicPr preferRelativeResize="1">
          <a:picLocks noChangeAspect="1"/>
        </xdr:cNvPicPr>
      </xdr:nvPicPr>
      <xdr:blipFill>
        <a:blip r:embed="rId1"/>
        <a:stretch>
          <a:fillRect/>
        </a:stretch>
      </xdr:blipFill>
      <xdr:spPr>
        <a:xfrm>
          <a:off x="609600" y="1724025"/>
          <a:ext cx="295275" cy="0"/>
        </a:xfrm>
        <a:prstGeom prst="rect">
          <a:avLst/>
        </a:prstGeom>
        <a:noFill/>
        <a:ln w="9525" cmpd="sng">
          <a:noFill/>
        </a:ln>
      </xdr:spPr>
    </xdr:pic>
    <xdr:clientData/>
  </xdr:twoCellAnchor>
  <xdr:twoCellAnchor>
    <xdr:from>
      <xdr:col>1</xdr:col>
      <xdr:colOff>66675</xdr:colOff>
      <xdr:row>5</xdr:row>
      <xdr:rowOff>0</xdr:rowOff>
    </xdr:from>
    <xdr:to>
      <xdr:col>1</xdr:col>
      <xdr:colOff>361950</xdr:colOff>
      <xdr:row>5</xdr:row>
      <xdr:rowOff>0</xdr:rowOff>
    </xdr:to>
    <xdr:pic>
      <xdr:nvPicPr>
        <xdr:cNvPr id="2" name="Picture 8" descr="C:\IBM\Icon Redesign\pngs_buttons\ibm_icon_buttons_button2_blu.png"/>
        <xdr:cNvPicPr preferRelativeResize="1">
          <a:picLocks noChangeAspect="1"/>
        </xdr:cNvPicPr>
      </xdr:nvPicPr>
      <xdr:blipFill>
        <a:blip r:embed="rId1"/>
        <a:stretch>
          <a:fillRect/>
        </a:stretch>
      </xdr:blipFill>
      <xdr:spPr>
        <a:xfrm>
          <a:off x="609600" y="1724025"/>
          <a:ext cx="295275" cy="0"/>
        </a:xfrm>
        <a:prstGeom prst="rect">
          <a:avLst/>
        </a:prstGeom>
        <a:noFill/>
        <a:ln w="9525" cmpd="sng">
          <a:noFill/>
        </a:ln>
      </xdr:spPr>
    </xdr:pic>
    <xdr:clientData/>
  </xdr:twoCellAnchor>
  <xdr:twoCellAnchor>
    <xdr:from>
      <xdr:col>1</xdr:col>
      <xdr:colOff>66675</xdr:colOff>
      <xdr:row>6</xdr:row>
      <xdr:rowOff>0</xdr:rowOff>
    </xdr:from>
    <xdr:to>
      <xdr:col>1</xdr:col>
      <xdr:colOff>361950</xdr:colOff>
      <xdr:row>6</xdr:row>
      <xdr:rowOff>0</xdr:rowOff>
    </xdr:to>
    <xdr:pic>
      <xdr:nvPicPr>
        <xdr:cNvPr id="3" name="Picture 8" descr="C:\IBM\Icon Redesign\pngs_buttons\ibm_icon_buttons_button2_blu.png"/>
        <xdr:cNvPicPr preferRelativeResize="1">
          <a:picLocks noChangeAspect="1"/>
        </xdr:cNvPicPr>
      </xdr:nvPicPr>
      <xdr:blipFill>
        <a:blip r:embed="rId1"/>
        <a:stretch>
          <a:fillRect/>
        </a:stretch>
      </xdr:blipFill>
      <xdr:spPr>
        <a:xfrm>
          <a:off x="609600" y="2105025"/>
          <a:ext cx="295275" cy="0"/>
        </a:xfrm>
        <a:prstGeom prst="rect">
          <a:avLst/>
        </a:prstGeom>
        <a:noFill/>
        <a:ln w="9525" cmpd="sng">
          <a:noFill/>
        </a:ln>
      </xdr:spPr>
    </xdr:pic>
    <xdr:clientData/>
  </xdr:twoCellAnchor>
  <xdr:twoCellAnchor>
    <xdr:from>
      <xdr:col>1</xdr:col>
      <xdr:colOff>66675</xdr:colOff>
      <xdr:row>6</xdr:row>
      <xdr:rowOff>0</xdr:rowOff>
    </xdr:from>
    <xdr:to>
      <xdr:col>1</xdr:col>
      <xdr:colOff>361950</xdr:colOff>
      <xdr:row>6</xdr:row>
      <xdr:rowOff>0</xdr:rowOff>
    </xdr:to>
    <xdr:pic>
      <xdr:nvPicPr>
        <xdr:cNvPr id="4" name="Picture 8" descr="C:\IBM\Icon Redesign\pngs_buttons\ibm_icon_buttons_button2_blu.png"/>
        <xdr:cNvPicPr preferRelativeResize="1">
          <a:picLocks noChangeAspect="1"/>
        </xdr:cNvPicPr>
      </xdr:nvPicPr>
      <xdr:blipFill>
        <a:blip r:embed="rId1"/>
        <a:stretch>
          <a:fillRect/>
        </a:stretch>
      </xdr:blipFill>
      <xdr:spPr>
        <a:xfrm>
          <a:off x="609600" y="2105025"/>
          <a:ext cx="2952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xdr:row>
      <xdr:rowOff>0</xdr:rowOff>
    </xdr:from>
    <xdr:to>
      <xdr:col>1</xdr:col>
      <xdr:colOff>361950</xdr:colOff>
      <xdr:row>5</xdr:row>
      <xdr:rowOff>0</xdr:rowOff>
    </xdr:to>
    <xdr:pic>
      <xdr:nvPicPr>
        <xdr:cNvPr id="1" name="Picture 8" descr="C:\IBM\Icon Redesign\pngs_buttons\ibm_icon_buttons_button2_blu.png"/>
        <xdr:cNvPicPr preferRelativeResize="1">
          <a:picLocks noChangeAspect="1"/>
        </xdr:cNvPicPr>
      </xdr:nvPicPr>
      <xdr:blipFill>
        <a:blip r:embed="rId1"/>
        <a:stretch>
          <a:fillRect/>
        </a:stretch>
      </xdr:blipFill>
      <xdr:spPr>
        <a:xfrm>
          <a:off x="609600" y="1724025"/>
          <a:ext cx="295275" cy="0"/>
        </a:xfrm>
        <a:prstGeom prst="rect">
          <a:avLst/>
        </a:prstGeom>
        <a:noFill/>
        <a:ln w="9525" cmpd="sng">
          <a:noFill/>
        </a:ln>
      </xdr:spPr>
    </xdr:pic>
    <xdr:clientData/>
  </xdr:twoCellAnchor>
  <xdr:twoCellAnchor>
    <xdr:from>
      <xdr:col>1</xdr:col>
      <xdr:colOff>66675</xdr:colOff>
      <xdr:row>5</xdr:row>
      <xdr:rowOff>0</xdr:rowOff>
    </xdr:from>
    <xdr:to>
      <xdr:col>1</xdr:col>
      <xdr:colOff>361950</xdr:colOff>
      <xdr:row>5</xdr:row>
      <xdr:rowOff>0</xdr:rowOff>
    </xdr:to>
    <xdr:pic>
      <xdr:nvPicPr>
        <xdr:cNvPr id="2" name="Picture 8" descr="C:\IBM\Icon Redesign\pngs_buttons\ibm_icon_buttons_button2_blu.png"/>
        <xdr:cNvPicPr preferRelativeResize="1">
          <a:picLocks noChangeAspect="1"/>
        </xdr:cNvPicPr>
      </xdr:nvPicPr>
      <xdr:blipFill>
        <a:blip r:embed="rId1"/>
        <a:stretch>
          <a:fillRect/>
        </a:stretch>
      </xdr:blipFill>
      <xdr:spPr>
        <a:xfrm>
          <a:off x="609600" y="1724025"/>
          <a:ext cx="295275" cy="0"/>
        </a:xfrm>
        <a:prstGeom prst="rect">
          <a:avLst/>
        </a:prstGeom>
        <a:noFill/>
        <a:ln w="9525" cmpd="sng">
          <a:noFill/>
        </a:ln>
      </xdr:spPr>
    </xdr:pic>
    <xdr:clientData/>
  </xdr:twoCellAnchor>
  <xdr:twoCellAnchor>
    <xdr:from>
      <xdr:col>1</xdr:col>
      <xdr:colOff>66675</xdr:colOff>
      <xdr:row>6</xdr:row>
      <xdr:rowOff>0</xdr:rowOff>
    </xdr:from>
    <xdr:to>
      <xdr:col>1</xdr:col>
      <xdr:colOff>361950</xdr:colOff>
      <xdr:row>6</xdr:row>
      <xdr:rowOff>0</xdr:rowOff>
    </xdr:to>
    <xdr:pic>
      <xdr:nvPicPr>
        <xdr:cNvPr id="3" name="Picture 8" descr="C:\IBM\Icon Redesign\pngs_buttons\ibm_icon_buttons_button2_blu.png"/>
        <xdr:cNvPicPr preferRelativeResize="1">
          <a:picLocks noChangeAspect="1"/>
        </xdr:cNvPicPr>
      </xdr:nvPicPr>
      <xdr:blipFill>
        <a:blip r:embed="rId1"/>
        <a:stretch>
          <a:fillRect/>
        </a:stretch>
      </xdr:blipFill>
      <xdr:spPr>
        <a:xfrm>
          <a:off x="609600" y="2105025"/>
          <a:ext cx="29527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IGF\90-Transfert%20cl&#233;%20#%2074\Etude%20d'impacts\Reference%20Users%20PM%20TIGF_V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1\j0285477\LOCALS~1\Temp\Temporary%20Directory%201%20for%20Reference%20Users%20PM%20Yemen.xls.zip\Liste%20UserIDs%20TEP%20Camerou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Desktop\CLIENTS%20IBM\01%20-%20STX\1%20-%20Project%20Execution\WP00%20-%20Management%20du%20projet\02%20-%20Estimate\STX%20-%20SAP%20Core%20&amp;%20Deployment%20Estimate%20-%20IBM%20GBS%20v2.1_Scenario%202_Optimized_FIAA%20O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P Reference Users"/>
      <sheetName val="PM"/>
      <sheetName val="Nominative Matrix for TIGF"/>
      <sheetName val="Master Roles"/>
      <sheetName val="Master Roles &amp; Transactions"/>
      <sheetName val="Reference User_Roles"/>
      <sheetName val="Reference User_Transact"/>
      <sheetName val="Orga. Level"/>
      <sheetName val="Groupe Autorisations (1)"/>
      <sheetName val="Groupe Autorisations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1">
        <row r="1">
          <cell r="B1" t="str">
            <v>Chargé d'affaire</v>
          </cell>
          <cell r="E1" t="str">
            <v>Est</v>
          </cell>
          <cell r="G1" t="str">
            <v>Oui</v>
          </cell>
        </row>
        <row r="2">
          <cell r="B2" t="str">
            <v>Responsable exploitation</v>
          </cell>
          <cell r="E2" t="str">
            <v>Ouest</v>
          </cell>
          <cell r="G2" t="str">
            <v>Non</v>
          </cell>
        </row>
        <row r="3">
          <cell r="B3" t="str">
            <v>Chef de section métier</v>
          </cell>
          <cell r="E3" t="str">
            <v>Base</v>
          </cell>
        </row>
        <row r="4">
          <cell r="B4" t="str">
            <v>Inspecteur</v>
          </cell>
        </row>
        <row r="5">
          <cell r="B5" t="str">
            <v>Key user inspection</v>
          </cell>
        </row>
        <row r="6">
          <cell r="B6" t="str">
            <v>Producteur tout plant</v>
          </cell>
        </row>
        <row r="7">
          <cell r="B7" t="str">
            <v>Superviseur maintenance</v>
          </cell>
        </row>
        <row r="8">
          <cell r="B8" t="str">
            <v>PM Display</v>
          </cell>
        </row>
        <row r="9">
          <cell r="B9" t="str">
            <v>Chef de site (tous)</v>
          </cell>
        </row>
        <row r="10">
          <cell r="B10" t="str">
            <v>Key User Maintenance</v>
          </cell>
        </row>
        <row r="11">
          <cell r="B11" t="str">
            <v>Homme materiel</v>
          </cell>
        </row>
        <row r="12">
          <cell r="B12" t="str">
            <v>Key User Contracteur Maint.</v>
          </cell>
        </row>
        <row r="13">
          <cell r="B13" t="str">
            <v>PM Lead User</v>
          </cell>
        </row>
        <row r="14">
          <cell r="B14" t="str">
            <v>Secrétaire Technique (Tous)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Key Assumptions"/>
      <sheetName val="IBM Team Organisation"/>
      <sheetName val="Macro Planning"/>
      <sheetName val="Scope Criterias"/>
      <sheetName val="Work Package"/>
      <sheetName val="Process &amp; Training Criterias"/>
      <sheetName val="RICEFW Criterias"/>
      <sheetName val="Tech Arch Criterias"/>
      <sheetName val="Remaining Criterias"/>
      <sheetName val="Complexity Assesment"/>
      <sheetName val="raw_data"/>
      <sheetName val="Reporting"/>
      <sheetName val="Factor Summary"/>
      <sheetName val="table_data"/>
      <sheetName val="Comparison"/>
      <sheetName val="Estimate"/>
      <sheetName val="GPE - Resource plan"/>
      <sheetName val="Role %"/>
      <sheetName val="Scope Formulas"/>
      <sheetName val="Interim Result"/>
      <sheetName val="Config"/>
      <sheetName val="Allocate"/>
    </sheetNames>
    <sheetDataSet>
      <sheetData sheetId="4">
        <row r="83">
          <cell r="D83" t="str">
            <v>SAP FI-GL - General Ledger</v>
          </cell>
        </row>
        <row r="85">
          <cell r="D85" t="str">
            <v>SAP FI-AP - Accounts Payable</v>
          </cell>
        </row>
        <row r="87">
          <cell r="D87" t="str">
            <v>SAP FI-AR - Accounts Receivable</v>
          </cell>
        </row>
        <row r="89">
          <cell r="D89" t="str">
            <v>SAP FI - New Ledger</v>
          </cell>
        </row>
        <row r="91">
          <cell r="D91" t="str">
            <v>SAP FI-AA - Asset Accounting</v>
          </cell>
        </row>
        <row r="93">
          <cell r="D93" t="str">
            <v>SAP FI-IM - Investment Management</v>
          </cell>
        </row>
        <row r="95">
          <cell r="D95" t="str">
            <v>SAP EC-CS - Enterprise controlling - Consolidations</v>
          </cell>
        </row>
        <row r="107">
          <cell r="D107" t="str">
            <v>SAP CO EC-PCA - Profit Center Accounting</v>
          </cell>
        </row>
        <row r="195">
          <cell r="D195" t="str">
            <v>SAP LO - Logistics</v>
          </cell>
        </row>
        <row r="197">
          <cell r="D197" t="str">
            <v>SAP MM-IM - Inventory Management</v>
          </cell>
        </row>
        <row r="201">
          <cell r="D201" t="str">
            <v>SAP LE-WM - Warehouse Management</v>
          </cell>
        </row>
        <row r="229">
          <cell r="D229" t="str">
            <v>SAP PP - Production Planning</v>
          </cell>
        </row>
        <row r="231">
          <cell r="D231" t="str">
            <v>SAP PS - Project Systems</v>
          </cell>
        </row>
        <row r="243">
          <cell r="D243" t="str">
            <v>SRM - Contract Management</v>
          </cell>
        </row>
        <row r="259">
          <cell r="D259" t="str">
            <v>SRM - Supplier Qualification</v>
          </cell>
        </row>
        <row r="271">
          <cell r="D271" t="str">
            <v>SAP MM - Material Management except 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26"/>
  <sheetViews>
    <sheetView tabSelected="1" zoomScalePageLayoutView="0" workbookViewId="0" topLeftCell="A1">
      <selection activeCell="B13" sqref="B13:H13"/>
    </sheetView>
  </sheetViews>
  <sheetFormatPr defaultColWidth="9.140625" defaultRowHeight="15"/>
  <cols>
    <col min="1" max="1" width="3.7109375" style="2" customWidth="1"/>
    <col min="2" max="3" width="12.00390625" style="2" customWidth="1"/>
    <col min="4" max="4" width="9.140625" style="2" customWidth="1"/>
    <col min="5" max="5" width="76.57421875" style="2" customWidth="1"/>
    <col min="6" max="8" width="9.140625" style="2" customWidth="1"/>
    <col min="9" max="9" width="5.421875" style="2" customWidth="1"/>
    <col min="10" max="16384" width="9.140625" style="2" customWidth="1"/>
  </cols>
  <sheetData>
    <row r="1" spans="1:9" ht="12.75">
      <c r="A1" s="1"/>
      <c r="B1" s="1"/>
      <c r="C1" s="1"/>
      <c r="D1" s="1"/>
      <c r="E1" s="1"/>
      <c r="F1" s="1"/>
      <c r="G1" s="1"/>
      <c r="H1" s="1"/>
      <c r="I1" s="1"/>
    </row>
    <row r="2" spans="1:9" ht="15" customHeight="1">
      <c r="A2" s="1"/>
      <c r="B2" s="229"/>
      <c r="C2" s="230"/>
      <c r="D2" s="231"/>
      <c r="E2" s="226" t="s">
        <v>994</v>
      </c>
      <c r="F2" s="229"/>
      <c r="G2" s="230"/>
      <c r="H2" s="231"/>
      <c r="I2" s="1"/>
    </row>
    <row r="3" spans="1:9" ht="12.75">
      <c r="A3" s="1"/>
      <c r="B3" s="232"/>
      <c r="C3" s="233"/>
      <c r="D3" s="234"/>
      <c r="E3" s="227"/>
      <c r="F3" s="232"/>
      <c r="G3" s="233"/>
      <c r="H3" s="234"/>
      <c r="I3" s="1"/>
    </row>
    <row r="4" spans="1:9" ht="42" customHeight="1">
      <c r="A4" s="1"/>
      <c r="B4" s="235"/>
      <c r="C4" s="236"/>
      <c r="D4" s="237"/>
      <c r="E4" s="228"/>
      <c r="F4" s="235"/>
      <c r="G4" s="236"/>
      <c r="H4" s="237"/>
      <c r="I4" s="1"/>
    </row>
    <row r="5" spans="1:9" ht="12.75" customHeight="1">
      <c r="A5" s="1"/>
      <c r="B5" s="238" t="s">
        <v>53</v>
      </c>
      <c r="C5" s="238"/>
      <c r="D5" s="238"/>
      <c r="E5" s="238"/>
      <c r="F5" s="238"/>
      <c r="G5" s="238"/>
      <c r="H5" s="238"/>
      <c r="I5" s="3"/>
    </row>
    <row r="6" spans="1:9" ht="12.75" customHeight="1">
      <c r="A6" s="1"/>
      <c r="B6" s="238"/>
      <c r="C6" s="238"/>
      <c r="D6" s="238"/>
      <c r="E6" s="238"/>
      <c r="F6" s="238"/>
      <c r="G6" s="238"/>
      <c r="H6" s="238"/>
      <c r="I6" s="3"/>
    </row>
    <row r="7" spans="1:9" ht="12.75" customHeight="1">
      <c r="A7" s="1"/>
      <c r="B7" s="238"/>
      <c r="C7" s="238"/>
      <c r="D7" s="238"/>
      <c r="E7" s="238"/>
      <c r="F7" s="238"/>
      <c r="G7" s="238"/>
      <c r="H7" s="238"/>
      <c r="I7" s="3"/>
    </row>
    <row r="8" spans="1:9" ht="12.75" customHeight="1">
      <c r="A8" s="1"/>
      <c r="B8" s="238"/>
      <c r="C8" s="238"/>
      <c r="D8" s="238"/>
      <c r="E8" s="238"/>
      <c r="F8" s="238"/>
      <c r="G8" s="238"/>
      <c r="H8" s="238"/>
      <c r="I8" s="3"/>
    </row>
    <row r="9" spans="1:9" ht="12.75">
      <c r="A9" s="1"/>
      <c r="B9" s="1"/>
      <c r="C9" s="1"/>
      <c r="D9" s="1"/>
      <c r="E9" s="1"/>
      <c r="F9" s="1"/>
      <c r="G9" s="1"/>
      <c r="H9" s="1"/>
      <c r="I9" s="1"/>
    </row>
    <row r="10" spans="1:9" ht="12.75">
      <c r="A10" s="1"/>
      <c r="B10" s="1"/>
      <c r="C10" s="1"/>
      <c r="D10" s="1"/>
      <c r="E10" s="1"/>
      <c r="F10" s="1"/>
      <c r="G10" s="1"/>
      <c r="H10" s="1"/>
      <c r="I10" s="1"/>
    </row>
    <row r="11" spans="1:9" ht="15.75">
      <c r="A11" s="7"/>
      <c r="B11" s="223" t="s">
        <v>995</v>
      </c>
      <c r="C11" s="223"/>
      <c r="D11" s="223"/>
      <c r="E11" s="223"/>
      <c r="F11" s="223"/>
      <c r="G11" s="223"/>
      <c r="H11" s="223"/>
      <c r="I11" s="1"/>
    </row>
    <row r="12" spans="1:9" ht="12.75">
      <c r="A12" s="4"/>
      <c r="B12" s="217"/>
      <c r="C12" s="217"/>
      <c r="D12" s="217"/>
      <c r="E12" s="217"/>
      <c r="F12" s="217"/>
      <c r="G12" s="217"/>
      <c r="H12" s="217"/>
      <c r="I12" s="1"/>
    </row>
    <row r="13" spans="1:9" ht="59.25" customHeight="1">
      <c r="A13" s="4"/>
      <c r="B13" s="219" t="s">
        <v>998</v>
      </c>
      <c r="C13" s="219"/>
      <c r="D13" s="219"/>
      <c r="E13" s="219"/>
      <c r="F13" s="219"/>
      <c r="G13" s="219"/>
      <c r="H13" s="219"/>
      <c r="I13" s="5"/>
    </row>
    <row r="14" spans="1:9" ht="103.5" customHeight="1">
      <c r="A14" s="4"/>
      <c r="B14" s="220" t="s">
        <v>54</v>
      </c>
      <c r="C14" s="265"/>
      <c r="D14" s="221"/>
      <c r="E14" s="221"/>
      <c r="F14" s="222"/>
      <c r="G14" s="11"/>
      <c r="H14" s="10"/>
      <c r="I14" s="5"/>
    </row>
    <row r="15" spans="1:9" ht="63" customHeight="1">
      <c r="A15" s="4"/>
      <c r="B15" s="219" t="s">
        <v>999</v>
      </c>
      <c r="C15" s="219"/>
      <c r="D15" s="219"/>
      <c r="E15" s="219"/>
      <c r="F15" s="219"/>
      <c r="G15" s="219"/>
      <c r="H15" s="219"/>
      <c r="I15" s="5"/>
    </row>
    <row r="16" spans="1:9" ht="134.25" customHeight="1">
      <c r="A16" s="8"/>
      <c r="B16" s="239" t="s">
        <v>55</v>
      </c>
      <c r="C16" s="239"/>
      <c r="D16" s="239"/>
      <c r="E16" s="239"/>
      <c r="F16" s="239"/>
      <c r="G16" s="239"/>
      <c r="H16" s="239"/>
      <c r="I16" s="1"/>
    </row>
    <row r="17" spans="1:9" ht="12.75">
      <c r="A17" s="1"/>
      <c r="B17" s="1"/>
      <c r="C17" s="1"/>
      <c r="D17" s="1"/>
      <c r="E17" s="1"/>
      <c r="F17" s="1"/>
      <c r="G17" s="1"/>
      <c r="H17" s="1"/>
      <c r="I17" s="1"/>
    </row>
    <row r="18" spans="1:9" ht="15.75">
      <c r="A18" s="7"/>
      <c r="B18" s="223" t="s">
        <v>996</v>
      </c>
      <c r="C18" s="223"/>
      <c r="D18" s="223"/>
      <c r="E18" s="223"/>
      <c r="F18" s="223"/>
      <c r="G18" s="223"/>
      <c r="H18" s="223"/>
      <c r="I18" s="1"/>
    </row>
    <row r="19" spans="1:9" ht="12.75">
      <c r="A19" s="4"/>
      <c r="B19" s="217"/>
      <c r="C19" s="217"/>
      <c r="D19" s="217"/>
      <c r="E19" s="217"/>
      <c r="F19" s="217"/>
      <c r="G19" s="217"/>
      <c r="H19" s="217"/>
      <c r="I19" s="1"/>
    </row>
    <row r="20" spans="1:9" ht="237" customHeight="1">
      <c r="A20" s="9"/>
      <c r="B20" s="215" t="s">
        <v>367</v>
      </c>
      <c r="C20" s="215"/>
      <c r="D20" s="216"/>
      <c r="E20" s="216"/>
      <c r="F20" s="216"/>
      <c r="G20" s="216"/>
      <c r="H20" s="216"/>
      <c r="I20" s="3"/>
    </row>
    <row r="21" spans="1:9" ht="12.75">
      <c r="A21" s="3"/>
      <c r="B21" s="3"/>
      <c r="C21" s="3"/>
      <c r="D21" s="3"/>
      <c r="E21" s="3"/>
      <c r="F21" s="3"/>
      <c r="G21" s="3"/>
      <c r="H21" s="3"/>
      <c r="I21" s="3"/>
    </row>
    <row r="22" spans="1:9" ht="15.75">
      <c r="A22" s="7"/>
      <c r="B22" s="223" t="s">
        <v>997</v>
      </c>
      <c r="C22" s="223"/>
      <c r="D22" s="223"/>
      <c r="E22" s="223"/>
      <c r="F22" s="223"/>
      <c r="G22" s="223"/>
      <c r="H22" s="223"/>
      <c r="I22" s="1"/>
    </row>
    <row r="23" spans="1:9" ht="12.75">
      <c r="A23" s="4"/>
      <c r="B23" s="217"/>
      <c r="C23" s="217"/>
      <c r="D23" s="217"/>
      <c r="E23" s="217"/>
      <c r="F23" s="217"/>
      <c r="G23" s="217"/>
      <c r="H23" s="217"/>
      <c r="I23" s="1"/>
    </row>
    <row r="24" spans="1:9" ht="172.5" customHeight="1">
      <c r="A24" s="3"/>
      <c r="B24" s="224" t="s">
        <v>842</v>
      </c>
      <c r="C24" s="224"/>
      <c r="D24" s="225"/>
      <c r="E24" s="225"/>
      <c r="F24" s="225"/>
      <c r="G24" s="225"/>
      <c r="H24" s="225"/>
      <c r="I24" s="3"/>
    </row>
    <row r="25" spans="1:9" ht="12.75">
      <c r="A25" s="3"/>
      <c r="B25" s="218"/>
      <c r="C25" s="218"/>
      <c r="D25" s="218"/>
      <c r="E25" s="218"/>
      <c r="F25" s="218"/>
      <c r="G25" s="218"/>
      <c r="H25" s="218"/>
      <c r="I25" s="3"/>
    </row>
    <row r="26" spans="1:9" ht="12.75">
      <c r="A26" s="3"/>
      <c r="B26" s="218"/>
      <c r="C26" s="218"/>
      <c r="D26" s="218"/>
      <c r="E26" s="218"/>
      <c r="F26" s="218"/>
      <c r="G26" s="218"/>
      <c r="H26" s="218"/>
      <c r="I26" s="3"/>
    </row>
  </sheetData>
  <sheetProtection password="F8C9" sheet="1"/>
  <mergeCells count="18">
    <mergeCell ref="E2:E4"/>
    <mergeCell ref="F2:H4"/>
    <mergeCell ref="B18:H18"/>
    <mergeCell ref="B2:D4"/>
    <mergeCell ref="B5:H8"/>
    <mergeCell ref="B11:H11"/>
    <mergeCell ref="B16:H16"/>
    <mergeCell ref="B13:H13"/>
    <mergeCell ref="B20:H20"/>
    <mergeCell ref="B12:H12"/>
    <mergeCell ref="B19:H19"/>
    <mergeCell ref="B26:H26"/>
    <mergeCell ref="B15:H15"/>
    <mergeCell ref="B14:F14"/>
    <mergeCell ref="B22:H22"/>
    <mergeCell ref="B23:H23"/>
    <mergeCell ref="B24:H24"/>
    <mergeCell ref="B25:H25"/>
  </mergeCells>
  <printOptions horizontalCentered="1"/>
  <pageMargins left="0.35433070866141736" right="0.2755905511811024" top="0.3937007874015748" bottom="0.3937007874015748" header="0.1968503937007874" footer="0.1968503937007874"/>
  <pageSetup fitToHeight="0" fitToWidth="1" horizontalDpi="600" verticalDpi="600" orientation="landscape" paperSize="9" r:id="rId2"/>
  <headerFooter alignWithMargins="0">
    <oddHeader>&amp;C&amp;"Calibri,Bold"&amp;10SDET V4.1 Grilles de conformité</oddHeader>
    <oddFooter>&amp;L&amp;10&amp;D&amp;R&amp;10&amp;P / &amp;N</oddFooter>
  </headerFooter>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K80"/>
  <sheetViews>
    <sheetView zoomScalePageLayoutView="0" workbookViewId="0" topLeftCell="A1">
      <selection activeCell="B1" sqref="B1"/>
    </sheetView>
  </sheetViews>
  <sheetFormatPr defaultColWidth="9.140625" defaultRowHeight="15"/>
  <cols>
    <col min="1" max="1" width="4.7109375" style="16" customWidth="1"/>
    <col min="2" max="2" width="59.8515625" style="16" customWidth="1"/>
    <col min="3" max="3" width="63.421875" style="16" customWidth="1"/>
    <col min="4" max="4" width="4.7109375" style="16" customWidth="1"/>
    <col min="5" max="16384" width="9.140625" style="16" customWidth="1"/>
  </cols>
  <sheetData>
    <row r="1" spans="1:10" ht="12.75">
      <c r="A1" s="15"/>
      <c r="B1" s="15"/>
      <c r="C1" s="15"/>
      <c r="D1" s="15"/>
      <c r="E1" s="15"/>
      <c r="F1" s="15"/>
      <c r="G1" s="15"/>
      <c r="H1" s="15"/>
      <c r="I1" s="15"/>
      <c r="J1" s="15"/>
    </row>
    <row r="2" spans="1:10" s="6" customFormat="1" ht="15.75">
      <c r="A2" s="17"/>
      <c r="B2" s="223" t="s">
        <v>366</v>
      </c>
      <c r="C2" s="223"/>
      <c r="D2" s="17"/>
      <c r="E2" s="17"/>
      <c r="F2" s="17"/>
      <c r="G2" s="17"/>
      <c r="H2" s="17"/>
      <c r="I2" s="17"/>
      <c r="J2" s="17"/>
    </row>
    <row r="3" spans="1:10" ht="12.75">
      <c r="A3" s="15"/>
      <c r="B3" s="15" t="s">
        <v>799</v>
      </c>
      <c r="C3" s="15"/>
      <c r="D3" s="15"/>
      <c r="E3" s="15"/>
      <c r="F3" s="15"/>
      <c r="G3" s="15"/>
      <c r="H3" s="15"/>
      <c r="I3" s="15"/>
      <c r="J3" s="15"/>
    </row>
    <row r="4" spans="1:10" s="20" customFormat="1" ht="15">
      <c r="A4" s="18"/>
      <c r="B4" s="13" t="s">
        <v>987</v>
      </c>
      <c r="C4" s="13"/>
      <c r="D4" s="13"/>
      <c r="E4" s="13"/>
      <c r="F4" s="13"/>
      <c r="G4" s="13"/>
      <c r="H4" s="13"/>
      <c r="I4" s="13"/>
      <c r="J4" s="13"/>
    </row>
    <row r="5" spans="1:10" ht="12.75">
      <c r="A5" s="15"/>
      <c r="B5" s="15"/>
      <c r="C5" s="15"/>
      <c r="D5" s="15"/>
      <c r="E5" s="15"/>
      <c r="F5" s="15"/>
      <c r="G5" s="15"/>
      <c r="H5" s="15"/>
      <c r="I5" s="15"/>
      <c r="J5" s="15"/>
    </row>
    <row r="6" spans="1:10" ht="79.5" customHeight="1">
      <c r="A6" s="15"/>
      <c r="B6" s="240" t="s">
        <v>977</v>
      </c>
      <c r="C6" s="240"/>
      <c r="D6" s="15"/>
      <c r="E6" s="15"/>
      <c r="F6" s="15"/>
      <c r="G6" s="15"/>
      <c r="H6" s="15"/>
      <c r="I6" s="15"/>
      <c r="J6" s="15"/>
    </row>
    <row r="7" spans="1:10" s="20" customFormat="1" ht="15">
      <c r="A7" s="19"/>
      <c r="B7" s="13" t="s">
        <v>843</v>
      </c>
      <c r="C7" s="13"/>
      <c r="D7" s="13"/>
      <c r="E7" s="13"/>
      <c r="F7" s="13"/>
      <c r="G7" s="13"/>
      <c r="H7" s="13"/>
      <c r="I7" s="13"/>
      <c r="J7" s="13"/>
    </row>
    <row r="8" spans="1:10" ht="12.75">
      <c r="A8" s="15"/>
      <c r="B8" s="15"/>
      <c r="C8" s="15"/>
      <c r="D8" s="15"/>
      <c r="E8" s="15"/>
      <c r="F8" s="15"/>
      <c r="G8" s="15"/>
      <c r="H8" s="15"/>
      <c r="I8" s="15"/>
      <c r="J8" s="15"/>
    </row>
    <row r="9" spans="1:10" ht="12.75">
      <c r="A9" s="15"/>
      <c r="B9" s="14" t="s">
        <v>844</v>
      </c>
      <c r="C9" s="27" t="s">
        <v>1009</v>
      </c>
      <c r="D9" s="15"/>
      <c r="E9" s="15"/>
      <c r="F9" s="15"/>
      <c r="G9" s="15"/>
      <c r="H9" s="15"/>
      <c r="I9" s="15"/>
      <c r="J9" s="15"/>
    </row>
    <row r="10" spans="1:10" ht="6" customHeight="1">
      <c r="A10" s="15"/>
      <c r="B10" s="14"/>
      <c r="C10" s="15"/>
      <c r="D10" s="15"/>
      <c r="E10" s="15"/>
      <c r="F10" s="15"/>
      <c r="G10" s="15"/>
      <c r="H10" s="15"/>
      <c r="I10" s="15"/>
      <c r="J10" s="15"/>
    </row>
    <row r="11" spans="1:10" ht="13.5" customHeight="1">
      <c r="A11" s="15"/>
      <c r="B11" s="14" t="s">
        <v>980</v>
      </c>
      <c r="C11" s="15"/>
      <c r="D11" s="15"/>
      <c r="E11" s="15"/>
      <c r="F11" s="15"/>
      <c r="G11" s="15"/>
      <c r="H11" s="15"/>
      <c r="I11" s="15"/>
      <c r="J11" s="15"/>
    </row>
    <row r="12" spans="1:10" ht="12.75">
      <c r="A12" s="15"/>
      <c r="B12" s="25" t="s">
        <v>981</v>
      </c>
      <c r="C12" s="26" t="s">
        <v>981</v>
      </c>
      <c r="D12" s="15"/>
      <c r="E12" s="15"/>
      <c r="F12" s="15"/>
      <c r="G12" s="15"/>
      <c r="H12" s="15"/>
      <c r="I12" s="15"/>
      <c r="J12" s="15"/>
    </row>
    <row r="13" spans="1:10" ht="12.75">
      <c r="A13" s="15"/>
      <c r="B13" s="25" t="s">
        <v>808</v>
      </c>
      <c r="C13" s="26" t="s">
        <v>808</v>
      </c>
      <c r="D13" s="15"/>
      <c r="E13" s="15"/>
      <c r="F13" s="15"/>
      <c r="G13" s="15"/>
      <c r="H13" s="15"/>
      <c r="I13" s="15"/>
      <c r="J13" s="15"/>
    </row>
    <row r="14" spans="1:10" ht="12.75">
      <c r="A14" s="15"/>
      <c r="B14" s="25" t="s">
        <v>805</v>
      </c>
      <c r="C14" s="27" t="s">
        <v>982</v>
      </c>
      <c r="D14" s="15"/>
      <c r="E14" s="15"/>
      <c r="F14" s="15"/>
      <c r="G14" s="15"/>
      <c r="H14" s="15"/>
      <c r="I14" s="15"/>
      <c r="J14" s="15"/>
    </row>
    <row r="15" spans="1:10" ht="12.75">
      <c r="A15" s="15"/>
      <c r="B15" s="25" t="s">
        <v>804</v>
      </c>
      <c r="C15" s="26" t="s">
        <v>983</v>
      </c>
      <c r="D15" s="15"/>
      <c r="E15" s="15"/>
      <c r="F15" s="15"/>
      <c r="G15" s="15"/>
      <c r="H15" s="15"/>
      <c r="I15" s="15"/>
      <c r="J15" s="15"/>
    </row>
    <row r="16" spans="1:10" ht="5.25" customHeight="1">
      <c r="A16" s="15"/>
      <c r="B16" s="14"/>
      <c r="C16" s="15"/>
      <c r="D16" s="15"/>
      <c r="E16" s="15"/>
      <c r="F16" s="15"/>
      <c r="G16" s="15"/>
      <c r="H16" s="15"/>
      <c r="I16" s="15"/>
      <c r="J16" s="15"/>
    </row>
    <row r="17" spans="1:10" ht="25.5">
      <c r="A17" s="15"/>
      <c r="B17" s="14" t="s">
        <v>984</v>
      </c>
      <c r="C17" s="28" t="s">
        <v>985</v>
      </c>
      <c r="D17" s="15"/>
      <c r="E17" s="15"/>
      <c r="F17" s="15"/>
      <c r="G17" s="15"/>
      <c r="H17" s="15"/>
      <c r="I17" s="15"/>
      <c r="J17" s="15"/>
    </row>
    <row r="18" spans="1:10" ht="12.75">
      <c r="A18" s="15"/>
      <c r="B18" s="14"/>
      <c r="C18" s="15"/>
      <c r="D18" s="15"/>
      <c r="E18" s="15"/>
      <c r="F18" s="15"/>
      <c r="G18" s="15"/>
      <c r="H18" s="15"/>
      <c r="I18" s="15"/>
      <c r="J18" s="15"/>
    </row>
    <row r="19" spans="1:11" s="20" customFormat="1" ht="15">
      <c r="A19" s="19"/>
      <c r="B19" s="13" t="s">
        <v>986</v>
      </c>
      <c r="C19" s="13"/>
      <c r="D19" s="13"/>
      <c r="E19" s="13"/>
      <c r="F19" s="13"/>
      <c r="G19" s="13"/>
      <c r="H19" s="13"/>
      <c r="I19" s="13"/>
      <c r="J19" s="13"/>
      <c r="K19" s="19"/>
    </row>
    <row r="20" spans="1:11" s="20" customFormat="1" ht="15">
      <c r="A20" s="19"/>
      <c r="B20" s="241" t="s">
        <v>135</v>
      </c>
      <c r="C20" s="242"/>
      <c r="D20" s="105"/>
      <c r="E20" s="105"/>
      <c r="F20" s="105"/>
      <c r="G20" s="105"/>
      <c r="H20" s="105"/>
      <c r="I20" s="105"/>
      <c r="J20" s="105"/>
      <c r="K20" s="19"/>
    </row>
    <row r="21" spans="1:11" ht="242.25">
      <c r="A21" s="15"/>
      <c r="B21" s="104" t="s">
        <v>338</v>
      </c>
      <c r="C21" s="15"/>
      <c r="D21" s="15"/>
      <c r="E21" s="15"/>
      <c r="F21" s="15"/>
      <c r="G21" s="15"/>
      <c r="H21" s="15"/>
      <c r="I21" s="15"/>
      <c r="J21" s="15"/>
      <c r="K21" s="15"/>
    </row>
    <row r="22" spans="1:11" ht="12.75">
      <c r="A22" s="15"/>
      <c r="B22" s="15"/>
      <c r="C22" s="15"/>
      <c r="D22" s="15"/>
      <c r="E22" s="15"/>
      <c r="F22" s="15"/>
      <c r="G22" s="15"/>
      <c r="H22" s="15"/>
      <c r="I22" s="15"/>
      <c r="J22" s="15"/>
      <c r="K22" s="15"/>
    </row>
    <row r="23" spans="1:11" ht="12.75">
      <c r="A23" s="15"/>
      <c r="B23" s="15"/>
      <c r="C23" s="15"/>
      <c r="D23" s="15"/>
      <c r="E23" s="15"/>
      <c r="F23" s="15"/>
      <c r="G23" s="15"/>
      <c r="H23" s="15"/>
      <c r="I23" s="15"/>
      <c r="J23" s="15"/>
      <c r="K23" s="15"/>
    </row>
    <row r="24" spans="1:11" s="20" customFormat="1" ht="15">
      <c r="A24" s="19"/>
      <c r="B24" s="13" t="s">
        <v>134</v>
      </c>
      <c r="C24" s="13"/>
      <c r="D24" s="13"/>
      <c r="E24" s="13"/>
      <c r="F24" s="13"/>
      <c r="G24" s="13"/>
      <c r="H24" s="13"/>
      <c r="I24" s="13"/>
      <c r="J24" s="13"/>
      <c r="K24" s="19"/>
    </row>
    <row r="25" spans="1:11" ht="129" customHeight="1">
      <c r="A25" s="15"/>
      <c r="B25" s="240" t="s">
        <v>443</v>
      </c>
      <c r="C25" s="240"/>
      <c r="D25" s="240"/>
      <c r="E25" s="240"/>
      <c r="F25" s="240"/>
      <c r="G25" s="240"/>
      <c r="H25" s="240"/>
      <c r="I25" s="240"/>
      <c r="J25" s="240"/>
      <c r="K25" s="15"/>
    </row>
    <row r="26" spans="1:11" ht="12.75">
      <c r="A26" s="15"/>
      <c r="C26" s="122"/>
      <c r="D26" s="122"/>
      <c r="E26" s="122"/>
      <c r="F26" s="122"/>
      <c r="G26" s="122"/>
      <c r="H26" s="122"/>
      <c r="I26" s="122"/>
      <c r="J26" s="122"/>
      <c r="K26" s="15"/>
    </row>
    <row r="27" spans="1:11" ht="12.75">
      <c r="A27" s="15"/>
      <c r="B27" s="122"/>
      <c r="C27" s="122"/>
      <c r="D27" s="122"/>
      <c r="E27" s="122"/>
      <c r="F27" s="122"/>
      <c r="G27" s="122"/>
      <c r="H27" s="122"/>
      <c r="I27" s="122"/>
      <c r="J27" s="122"/>
      <c r="K27" s="15"/>
    </row>
    <row r="28" spans="1:10" ht="12.75">
      <c r="A28" s="15"/>
      <c r="B28" s="127" t="s">
        <v>414</v>
      </c>
      <c r="C28" s="128" t="s">
        <v>444</v>
      </c>
      <c r="D28" s="15"/>
      <c r="E28" s="15"/>
      <c r="F28" s="15"/>
      <c r="G28" s="15"/>
      <c r="H28" s="15"/>
      <c r="I28" s="15"/>
      <c r="J28" s="15"/>
    </row>
    <row r="29" spans="1:10" ht="12.75">
      <c r="A29" s="15"/>
      <c r="B29" s="123" t="s">
        <v>405</v>
      </c>
      <c r="C29" s="126" t="s">
        <v>406</v>
      </c>
      <c r="D29" s="15"/>
      <c r="E29" s="15"/>
      <c r="F29" s="15"/>
      <c r="G29" s="15"/>
      <c r="H29" s="15"/>
      <c r="I29" s="15"/>
      <c r="J29" s="15"/>
    </row>
    <row r="30" spans="1:10" ht="12.75">
      <c r="A30" s="15"/>
      <c r="B30" s="124" t="s">
        <v>122</v>
      </c>
      <c r="C30" s="126" t="s">
        <v>407</v>
      </c>
      <c r="D30" s="15"/>
      <c r="E30" s="15"/>
      <c r="F30" s="15"/>
      <c r="G30" s="15"/>
      <c r="H30" s="15"/>
      <c r="I30" s="15"/>
      <c r="J30" s="15"/>
    </row>
    <row r="31" spans="1:10" ht="12.75">
      <c r="A31" s="15"/>
      <c r="B31" s="124" t="s">
        <v>260</v>
      </c>
      <c r="C31" s="126" t="s">
        <v>408</v>
      </c>
      <c r="D31" s="15"/>
      <c r="E31" s="15"/>
      <c r="F31" s="15"/>
      <c r="G31" s="15"/>
      <c r="H31" s="15"/>
      <c r="I31" s="15"/>
      <c r="J31" s="15"/>
    </row>
    <row r="32" spans="1:10" ht="12.75">
      <c r="A32" s="15"/>
      <c r="B32" s="125" t="s">
        <v>432</v>
      </c>
      <c r="C32" s="126" t="s">
        <v>409</v>
      </c>
      <c r="D32" s="15"/>
      <c r="E32" s="15"/>
      <c r="F32" s="15"/>
      <c r="G32" s="15"/>
      <c r="H32" s="15"/>
      <c r="I32" s="15"/>
      <c r="J32" s="15"/>
    </row>
    <row r="33" spans="1:10" ht="12.75">
      <c r="A33" s="15"/>
      <c r="B33" s="125" t="s">
        <v>433</v>
      </c>
      <c r="C33" s="126" t="s">
        <v>410</v>
      </c>
      <c r="D33" s="15"/>
      <c r="E33" s="15"/>
      <c r="F33" s="15"/>
      <c r="G33" s="15"/>
      <c r="H33" s="15"/>
      <c r="I33" s="15"/>
      <c r="J33" s="15"/>
    </row>
    <row r="34" spans="1:10" ht="12.75">
      <c r="A34" s="15"/>
      <c r="B34" s="124" t="s">
        <v>199</v>
      </c>
      <c r="C34" s="126" t="s">
        <v>411</v>
      </c>
      <c r="D34" s="15"/>
      <c r="E34" s="15"/>
      <c r="F34" s="15"/>
      <c r="G34" s="15"/>
      <c r="H34" s="15"/>
      <c r="I34" s="15"/>
      <c r="J34" s="15"/>
    </row>
    <row r="35" spans="1:10" ht="12.75">
      <c r="A35" s="15"/>
      <c r="B35" s="124" t="s">
        <v>258</v>
      </c>
      <c r="C35" s="126" t="s">
        <v>415</v>
      </c>
      <c r="D35" s="15"/>
      <c r="E35" s="15"/>
      <c r="F35" s="15"/>
      <c r="G35" s="15"/>
      <c r="H35" s="15"/>
      <c r="I35" s="15"/>
      <c r="J35" s="15"/>
    </row>
    <row r="36" spans="1:10" ht="12.75">
      <c r="A36" s="15"/>
      <c r="B36" s="125" t="s">
        <v>1152</v>
      </c>
      <c r="C36" s="126" t="s">
        <v>412</v>
      </c>
      <c r="D36" s="15"/>
      <c r="E36" s="15"/>
      <c r="F36" s="15"/>
      <c r="G36" s="15"/>
      <c r="H36" s="15"/>
      <c r="I36" s="15"/>
      <c r="J36" s="15"/>
    </row>
    <row r="37" spans="1:10" ht="12.75">
      <c r="A37" s="15"/>
      <c r="B37" s="125" t="s">
        <v>37</v>
      </c>
      <c r="C37" s="126" t="s">
        <v>421</v>
      </c>
      <c r="D37" s="15"/>
      <c r="E37" s="15"/>
      <c r="F37" s="15"/>
      <c r="G37" s="15"/>
      <c r="H37" s="15"/>
      <c r="I37" s="15"/>
      <c r="J37" s="15"/>
    </row>
    <row r="38" spans="1:10" ht="12.75">
      <c r="A38" s="15"/>
      <c r="B38" s="124" t="s">
        <v>35</v>
      </c>
      <c r="C38" s="126" t="s">
        <v>416</v>
      </c>
      <c r="D38" s="15"/>
      <c r="E38" s="15"/>
      <c r="F38" s="15"/>
      <c r="G38" s="15"/>
      <c r="H38" s="15"/>
      <c r="I38" s="15"/>
      <c r="J38" s="15"/>
    </row>
    <row r="39" spans="1:10" ht="12.75">
      <c r="A39" s="15"/>
      <c r="B39" s="124" t="s">
        <v>41</v>
      </c>
      <c r="C39" s="126" t="s">
        <v>425</v>
      </c>
      <c r="D39" s="15"/>
      <c r="E39" s="15"/>
      <c r="F39" s="15"/>
      <c r="G39" s="15"/>
      <c r="H39" s="15"/>
      <c r="I39" s="15"/>
      <c r="J39" s="15"/>
    </row>
    <row r="40" spans="1:10" ht="12.75">
      <c r="A40" s="15"/>
      <c r="B40" s="125" t="s">
        <v>1146</v>
      </c>
      <c r="C40" s="126" t="s">
        <v>427</v>
      </c>
      <c r="D40" s="15"/>
      <c r="E40" s="15"/>
      <c r="F40" s="15"/>
      <c r="G40" s="15"/>
      <c r="H40" s="15"/>
      <c r="I40" s="15"/>
      <c r="J40" s="15"/>
    </row>
    <row r="41" spans="1:10" ht="12.75">
      <c r="A41" s="15"/>
      <c r="B41" s="124" t="s">
        <v>164</v>
      </c>
      <c r="C41" s="126" t="s">
        <v>417</v>
      </c>
      <c r="D41" s="15"/>
      <c r="E41" s="15"/>
      <c r="F41" s="15"/>
      <c r="G41" s="15"/>
      <c r="H41" s="15"/>
      <c r="I41" s="15"/>
      <c r="J41" s="15"/>
    </row>
    <row r="42" spans="1:10" ht="12.75">
      <c r="A42" s="15"/>
      <c r="B42" s="124" t="s">
        <v>1157</v>
      </c>
      <c r="C42" s="126" t="s">
        <v>418</v>
      </c>
      <c r="D42" s="15"/>
      <c r="E42" s="15"/>
      <c r="F42" s="15"/>
      <c r="G42" s="15"/>
      <c r="H42" s="15"/>
      <c r="I42" s="15"/>
      <c r="J42" s="15"/>
    </row>
    <row r="43" spans="1:10" ht="12.75">
      <c r="A43" s="15"/>
      <c r="B43" s="125" t="s">
        <v>208</v>
      </c>
      <c r="C43" s="126" t="s">
        <v>56</v>
      </c>
      <c r="D43" s="15"/>
      <c r="E43" s="15"/>
      <c r="F43" s="15"/>
      <c r="G43" s="15"/>
      <c r="H43" s="15"/>
      <c r="I43" s="15"/>
      <c r="J43" s="15"/>
    </row>
    <row r="44" spans="1:10" ht="12.75">
      <c r="A44" s="15"/>
      <c r="B44" s="124" t="s">
        <v>169</v>
      </c>
      <c r="C44" s="126" t="s">
        <v>419</v>
      </c>
      <c r="D44" s="15"/>
      <c r="E44" s="15"/>
      <c r="F44" s="15"/>
      <c r="G44" s="15"/>
      <c r="H44" s="15"/>
      <c r="I44" s="15"/>
      <c r="J44" s="15"/>
    </row>
    <row r="45" spans="1:10" ht="12.75">
      <c r="A45" s="15"/>
      <c r="B45" s="124" t="s">
        <v>845</v>
      </c>
      <c r="C45" s="126" t="s">
        <v>420</v>
      </c>
      <c r="D45" s="15"/>
      <c r="E45" s="15"/>
      <c r="F45" s="15"/>
      <c r="G45" s="15"/>
      <c r="H45" s="15"/>
      <c r="I45" s="15"/>
      <c r="J45" s="15"/>
    </row>
    <row r="46" spans="1:10" ht="12.75">
      <c r="A46" s="15"/>
      <c r="B46" s="124" t="s">
        <v>232</v>
      </c>
      <c r="C46" s="126" t="s">
        <v>413</v>
      </c>
      <c r="D46" s="15"/>
      <c r="E46" s="15"/>
      <c r="F46" s="15"/>
      <c r="G46" s="15"/>
      <c r="H46" s="15"/>
      <c r="I46" s="15"/>
      <c r="J46" s="15"/>
    </row>
    <row r="47" spans="1:10" ht="12.75">
      <c r="A47" s="15"/>
      <c r="B47" s="124" t="s">
        <v>1023</v>
      </c>
      <c r="C47" s="15"/>
      <c r="D47" s="15"/>
      <c r="E47" s="15"/>
      <c r="F47" s="15"/>
      <c r="G47" s="15"/>
      <c r="H47" s="15"/>
      <c r="I47" s="15"/>
      <c r="J47" s="15"/>
    </row>
    <row r="48" spans="1:10" ht="12.75">
      <c r="A48" s="15"/>
      <c r="B48" s="125" t="s">
        <v>261</v>
      </c>
      <c r="C48" s="15"/>
      <c r="D48" s="15"/>
      <c r="E48" s="15"/>
      <c r="F48" s="15"/>
      <c r="G48" s="15"/>
      <c r="H48" s="15"/>
      <c r="I48" s="15"/>
      <c r="J48" s="15"/>
    </row>
    <row r="49" spans="1:10" ht="12.75">
      <c r="A49" s="15"/>
      <c r="B49" s="124" t="s">
        <v>271</v>
      </c>
      <c r="C49" s="15"/>
      <c r="D49" s="15"/>
      <c r="E49" s="15"/>
      <c r="F49" s="15"/>
      <c r="G49" s="15"/>
      <c r="H49" s="15"/>
      <c r="I49" s="15"/>
      <c r="J49" s="15"/>
    </row>
    <row r="50" spans="1:10" ht="12.75">
      <c r="A50" s="15"/>
      <c r="B50" s="124" t="s">
        <v>1024</v>
      </c>
      <c r="C50" s="15"/>
      <c r="D50" s="15"/>
      <c r="E50" s="15"/>
      <c r="F50" s="15"/>
      <c r="G50" s="15"/>
      <c r="H50" s="15"/>
      <c r="I50" s="15"/>
      <c r="J50" s="15"/>
    </row>
    <row r="51" spans="1:10" ht="12.75">
      <c r="A51" s="15"/>
      <c r="B51" s="125" t="s">
        <v>1144</v>
      </c>
      <c r="C51" s="15"/>
      <c r="D51" s="15"/>
      <c r="E51" s="15"/>
      <c r="F51" s="15"/>
      <c r="G51" s="15"/>
      <c r="H51" s="15"/>
      <c r="I51" s="15"/>
      <c r="J51" s="15"/>
    </row>
    <row r="52" spans="1:10" ht="12.75">
      <c r="A52" s="15"/>
      <c r="B52" s="125" t="s">
        <v>1147</v>
      </c>
      <c r="C52" s="15"/>
      <c r="D52" s="15"/>
      <c r="E52" s="15"/>
      <c r="F52" s="15"/>
      <c r="G52" s="15"/>
      <c r="H52" s="15"/>
      <c r="I52" s="15"/>
      <c r="J52" s="15"/>
    </row>
    <row r="53" spans="1:10" ht="12.75">
      <c r="A53" s="15"/>
      <c r="B53" s="125" t="s">
        <v>1076</v>
      </c>
      <c r="C53" s="15"/>
      <c r="D53" s="15"/>
      <c r="E53" s="15"/>
      <c r="F53" s="15"/>
      <c r="G53" s="15"/>
      <c r="H53" s="15"/>
      <c r="I53" s="15"/>
      <c r="J53" s="15"/>
    </row>
    <row r="54" spans="1:10" ht="12.75">
      <c r="A54" s="15"/>
      <c r="B54" s="124" t="s">
        <v>1085</v>
      </c>
      <c r="C54" s="15"/>
      <c r="D54" s="15"/>
      <c r="E54" s="15"/>
      <c r="F54" s="15"/>
      <c r="G54" s="15"/>
      <c r="H54" s="15"/>
      <c r="I54" s="15"/>
      <c r="J54" s="15"/>
    </row>
    <row r="55" spans="1:10" ht="12.75">
      <c r="A55" s="15"/>
      <c r="B55" s="124" t="s">
        <v>167</v>
      </c>
      <c r="C55" s="15"/>
      <c r="D55" s="15"/>
      <c r="E55" s="15"/>
      <c r="F55" s="15"/>
      <c r="G55" s="15"/>
      <c r="H55" s="15"/>
      <c r="I55" s="15"/>
      <c r="J55" s="15"/>
    </row>
    <row r="56" spans="1:10" ht="12.75">
      <c r="A56" s="15"/>
      <c r="B56" s="124" t="s">
        <v>34</v>
      </c>
      <c r="C56" s="15"/>
      <c r="D56" s="15"/>
      <c r="E56" s="15"/>
      <c r="F56" s="15"/>
      <c r="G56" s="15"/>
      <c r="H56" s="15"/>
      <c r="I56" s="15"/>
      <c r="J56" s="15"/>
    </row>
    <row r="57" spans="1:10" ht="12.75">
      <c r="A57" s="15"/>
      <c r="B57" s="124" t="s">
        <v>230</v>
      </c>
      <c r="C57" s="15"/>
      <c r="D57" s="15"/>
      <c r="E57" s="15"/>
      <c r="F57" s="15"/>
      <c r="G57" s="15"/>
      <c r="H57" s="15"/>
      <c r="I57" s="15"/>
      <c r="J57" s="15"/>
    </row>
    <row r="58" spans="1:10" ht="12.75">
      <c r="A58" s="15"/>
      <c r="B58" s="124" t="s">
        <v>1148</v>
      </c>
      <c r="C58" s="15"/>
      <c r="D58" s="15"/>
      <c r="E58" s="15"/>
      <c r="F58" s="15"/>
      <c r="G58" s="15"/>
      <c r="H58" s="15"/>
      <c r="I58" s="15"/>
      <c r="J58" s="15"/>
    </row>
    <row r="59" spans="1:10" ht="12.75">
      <c r="A59" s="15"/>
      <c r="B59" s="124" t="s">
        <v>1151</v>
      </c>
      <c r="C59" s="15"/>
      <c r="D59" s="15"/>
      <c r="E59" s="15"/>
      <c r="F59" s="15"/>
      <c r="G59" s="15"/>
      <c r="H59" s="15"/>
      <c r="I59" s="15"/>
      <c r="J59" s="15"/>
    </row>
    <row r="60" spans="1:10" ht="12.75">
      <c r="A60" s="15"/>
      <c r="B60" s="124" t="s">
        <v>1134</v>
      </c>
      <c r="C60" s="15"/>
      <c r="D60" s="15"/>
      <c r="E60" s="15"/>
      <c r="F60" s="15"/>
      <c r="G60" s="15"/>
      <c r="H60" s="15"/>
      <c r="I60" s="15"/>
      <c r="J60" s="15"/>
    </row>
    <row r="61" spans="1:10" ht="12.75">
      <c r="A61" s="15"/>
      <c r="B61" s="124" t="s">
        <v>292</v>
      </c>
      <c r="C61" s="15"/>
      <c r="D61" s="15"/>
      <c r="E61" s="15"/>
      <c r="F61" s="15"/>
      <c r="G61" s="15"/>
      <c r="H61" s="15"/>
      <c r="I61" s="15"/>
      <c r="J61" s="15"/>
    </row>
    <row r="62" spans="1:10" ht="12.75">
      <c r="A62" s="15"/>
      <c r="B62" s="124" t="s">
        <v>255</v>
      </c>
      <c r="C62" s="15"/>
      <c r="D62" s="15"/>
      <c r="E62" s="15"/>
      <c r="F62" s="15"/>
      <c r="G62" s="15"/>
      <c r="H62" s="15"/>
      <c r="I62" s="15"/>
      <c r="J62" s="15"/>
    </row>
    <row r="63" spans="1:10" ht="12.75">
      <c r="A63" s="15"/>
      <c r="B63" s="124" t="s">
        <v>33</v>
      </c>
      <c r="C63" s="15"/>
      <c r="D63" s="15"/>
      <c r="E63" s="15"/>
      <c r="F63" s="15"/>
      <c r="G63" s="15"/>
      <c r="H63" s="15"/>
      <c r="I63" s="15"/>
      <c r="J63" s="15"/>
    </row>
    <row r="64" spans="1:10" ht="12.75">
      <c r="A64" s="15"/>
      <c r="B64" s="124" t="s">
        <v>434</v>
      </c>
      <c r="C64" s="15"/>
      <c r="D64" s="15"/>
      <c r="E64" s="15"/>
      <c r="F64" s="15"/>
      <c r="G64" s="15"/>
      <c r="H64" s="15"/>
      <c r="I64" s="15"/>
      <c r="J64" s="15"/>
    </row>
    <row r="65" spans="1:10" ht="12.75">
      <c r="A65" s="15"/>
      <c r="B65" s="124" t="s">
        <v>1150</v>
      </c>
      <c r="C65" s="15"/>
      <c r="D65" s="15"/>
      <c r="E65" s="15"/>
      <c r="F65" s="15"/>
      <c r="G65" s="15"/>
      <c r="H65" s="15"/>
      <c r="I65" s="15"/>
      <c r="J65" s="15"/>
    </row>
    <row r="66" spans="1:10" ht="12.75">
      <c r="A66" s="15"/>
      <c r="B66" s="124" t="s">
        <v>49</v>
      </c>
      <c r="C66" s="15"/>
      <c r="D66" s="15"/>
      <c r="E66" s="15"/>
      <c r="F66" s="15"/>
      <c r="G66" s="15"/>
      <c r="H66" s="15"/>
      <c r="I66" s="15"/>
      <c r="J66" s="15"/>
    </row>
    <row r="67" spans="1:10" ht="12.75">
      <c r="A67" s="15"/>
      <c r="B67" s="124" t="s">
        <v>125</v>
      </c>
      <c r="C67" s="15"/>
      <c r="D67" s="15"/>
      <c r="E67" s="15"/>
      <c r="F67" s="15"/>
      <c r="G67" s="15"/>
      <c r="H67" s="15"/>
      <c r="I67" s="15"/>
      <c r="J67" s="15"/>
    </row>
    <row r="68" spans="1:10" ht="12.75">
      <c r="A68" s="15"/>
      <c r="B68" s="124" t="s">
        <v>233</v>
      </c>
      <c r="C68" s="15"/>
      <c r="D68" s="15"/>
      <c r="E68" s="15"/>
      <c r="F68" s="15"/>
      <c r="G68" s="15"/>
      <c r="H68" s="15"/>
      <c r="I68" s="15"/>
      <c r="J68" s="15"/>
    </row>
    <row r="69" spans="1:10" ht="12.75">
      <c r="A69" s="15"/>
      <c r="B69" s="124" t="s">
        <v>1143</v>
      </c>
      <c r="C69" s="15"/>
      <c r="D69" s="15"/>
      <c r="E69" s="15"/>
      <c r="F69" s="15"/>
      <c r="G69" s="15"/>
      <c r="H69" s="15"/>
      <c r="I69" s="15"/>
      <c r="J69" s="15"/>
    </row>
    <row r="70" spans="1:10" ht="12.75">
      <c r="A70" s="15"/>
      <c r="B70" s="124" t="s">
        <v>1137</v>
      </c>
      <c r="C70" s="15"/>
      <c r="D70" s="15"/>
      <c r="E70" s="15"/>
      <c r="F70" s="15"/>
      <c r="G70" s="15"/>
      <c r="H70" s="15"/>
      <c r="I70" s="15"/>
      <c r="J70" s="15"/>
    </row>
    <row r="71" spans="1:10" ht="12.75">
      <c r="A71" s="15"/>
      <c r="B71" s="124" t="s">
        <v>1142</v>
      </c>
      <c r="C71" s="15"/>
      <c r="D71" s="15"/>
      <c r="E71" s="15"/>
      <c r="F71" s="15"/>
      <c r="G71" s="15"/>
      <c r="H71" s="15"/>
      <c r="I71" s="15"/>
      <c r="J71" s="15"/>
    </row>
    <row r="72" spans="1:10" ht="12.75">
      <c r="A72" s="15"/>
      <c r="B72" s="124" t="s">
        <v>1135</v>
      </c>
      <c r="C72" s="15"/>
      <c r="D72" s="15"/>
      <c r="E72" s="15"/>
      <c r="F72" s="15"/>
      <c r="G72" s="15"/>
      <c r="H72" s="15"/>
      <c r="I72" s="15"/>
      <c r="J72" s="15"/>
    </row>
    <row r="73" spans="1:10" ht="12.75">
      <c r="A73" s="15"/>
      <c r="B73" s="124" t="s">
        <v>1138</v>
      </c>
      <c r="C73" s="15"/>
      <c r="D73" s="15"/>
      <c r="E73" s="15"/>
      <c r="F73" s="15"/>
      <c r="G73" s="15"/>
      <c r="H73" s="15"/>
      <c r="I73" s="15"/>
      <c r="J73" s="15"/>
    </row>
    <row r="74" spans="1:10" ht="12.75">
      <c r="A74" s="15"/>
      <c r="B74" s="124" t="s">
        <v>1136</v>
      </c>
      <c r="C74" s="15"/>
      <c r="D74" s="15"/>
      <c r="E74" s="15"/>
      <c r="F74" s="15"/>
      <c r="G74" s="15"/>
      <c r="H74" s="15"/>
      <c r="I74" s="15"/>
      <c r="J74" s="15"/>
    </row>
    <row r="75" spans="1:10" ht="12.75">
      <c r="A75" s="15"/>
      <c r="B75" s="124" t="s">
        <v>1139</v>
      </c>
      <c r="C75" s="15"/>
      <c r="D75" s="15"/>
      <c r="E75" s="15"/>
      <c r="F75" s="15"/>
      <c r="G75" s="15"/>
      <c r="H75" s="15"/>
      <c r="I75" s="15"/>
      <c r="J75" s="15"/>
    </row>
    <row r="76" spans="1:10" ht="12.75">
      <c r="A76" s="15"/>
      <c r="B76" s="124" t="s">
        <v>1145</v>
      </c>
      <c r="C76" s="15"/>
      <c r="D76" s="15"/>
      <c r="E76" s="15"/>
      <c r="F76" s="15"/>
      <c r="G76" s="15"/>
      <c r="H76" s="15"/>
      <c r="I76" s="15"/>
      <c r="J76" s="15"/>
    </row>
    <row r="77" spans="1:10" ht="12.75">
      <c r="A77" s="15"/>
      <c r="B77" s="124" t="s">
        <v>156</v>
      </c>
      <c r="C77" s="15"/>
      <c r="D77" s="15"/>
      <c r="E77" s="15"/>
      <c r="F77" s="15"/>
      <c r="G77" s="15"/>
      <c r="H77" s="15"/>
      <c r="I77" s="15"/>
      <c r="J77" s="15"/>
    </row>
    <row r="78" spans="1:10" ht="12.75">
      <c r="A78" s="15"/>
      <c r="B78" s="124" t="s">
        <v>254</v>
      </c>
      <c r="C78" s="15"/>
      <c r="D78" s="15"/>
      <c r="E78" s="15"/>
      <c r="F78" s="15"/>
      <c r="G78" s="15"/>
      <c r="H78" s="15"/>
      <c r="I78" s="15"/>
      <c r="J78" s="15"/>
    </row>
    <row r="79" spans="1:10" ht="12.75">
      <c r="A79" s="15"/>
      <c r="B79" s="124" t="s">
        <v>1075</v>
      </c>
      <c r="C79" s="15"/>
      <c r="D79" s="15"/>
      <c r="E79" s="15"/>
      <c r="F79" s="15"/>
      <c r="G79" s="15"/>
      <c r="H79" s="15"/>
      <c r="I79" s="15"/>
      <c r="J79" s="15"/>
    </row>
    <row r="80" spans="1:10" ht="12.75">
      <c r="A80" s="15"/>
      <c r="B80" s="15"/>
      <c r="C80" s="15"/>
      <c r="D80" s="15"/>
      <c r="E80" s="15"/>
      <c r="F80" s="15"/>
      <c r="G80" s="15"/>
      <c r="H80" s="15"/>
      <c r="I80" s="15"/>
      <c r="J80" s="15"/>
    </row>
  </sheetData>
  <sheetProtection password="F8C9" sheet="1" objects="1" scenarios="1"/>
  <mergeCells count="4">
    <mergeCell ref="B2:C2"/>
    <mergeCell ref="B6:C6"/>
    <mergeCell ref="B20:C20"/>
    <mergeCell ref="B25:J25"/>
  </mergeCells>
  <hyperlinks>
    <hyperlink ref="C9" location="'Profil d''évaluation'!A1" display="Profil d''évaluation"/>
    <hyperlink ref="C12" location="'Exigences Solution logicielle'!A1" display="Exigences Solution logicielle"/>
    <hyperlink ref="C13" location="'Recomm. Solution logicielle'!A1" display="Recommandations logicielles"/>
    <hyperlink ref="C14" location="'Exigences de Mise en Oeuvre'!A1" display="'Exigences de Mise en Oeuvre'!A1"/>
    <hyperlink ref="C15" location="'Recomm. mise en oeuvre'!A1" display="Recommandations mise en oeuvre"/>
    <hyperlink ref="C17" location="Récapitulatif!A1" display="Récapitulatif!A1"/>
  </hyperlinks>
  <printOptions horizontalCentered="1"/>
  <pageMargins left="0.35433070866141736" right="0.2755905511811024" top="0.3937007874015748" bottom="0.3937007874015748" header="0.1968503937007874" footer="0.1968503937007874"/>
  <pageSetup fitToHeight="0" fitToWidth="1" horizontalDpi="600" verticalDpi="600" orientation="landscape" paperSize="9" scale="72" r:id="rId2"/>
  <headerFooter alignWithMargins="0">
    <oddHeader>&amp;C&amp;"Calibri,Bold"&amp;10SDET V4.1 Grilles de conformité</oddHeader>
    <oddFooter>&amp;L&amp;10&amp;D&amp;R&amp;10&amp;P / &amp;N</oddFooter>
  </headerFooter>
  <drawing r:id="rId1"/>
</worksheet>
</file>

<file path=xl/worksheets/sheet3.xml><?xml version="1.0" encoding="utf-8"?>
<worksheet xmlns="http://schemas.openxmlformats.org/spreadsheetml/2006/main" xmlns:r="http://schemas.openxmlformats.org/officeDocument/2006/relationships">
  <sheetPr>
    <tabColor indexed="52"/>
    <pageSetUpPr fitToPage="1"/>
  </sheetPr>
  <dimension ref="A1:E12"/>
  <sheetViews>
    <sheetView zoomScalePageLayoutView="0" workbookViewId="0" topLeftCell="A1">
      <selection activeCell="C7" sqref="C7"/>
    </sheetView>
  </sheetViews>
  <sheetFormatPr defaultColWidth="9.140625" defaultRowHeight="15"/>
  <cols>
    <col min="1" max="1" width="6.421875" style="16" customWidth="1"/>
    <col min="2" max="2" width="61.140625" style="16" customWidth="1"/>
    <col min="3" max="3" width="9.140625" style="16" customWidth="1"/>
    <col min="4" max="4" width="59.57421875" style="16" customWidth="1"/>
    <col min="5" max="16384" width="9.140625" style="16" customWidth="1"/>
  </cols>
  <sheetData>
    <row r="1" spans="1:5" ht="12.75">
      <c r="A1" s="15"/>
      <c r="B1" s="15"/>
      <c r="C1" s="15"/>
      <c r="D1" s="15"/>
      <c r="E1" s="15"/>
    </row>
    <row r="2" spans="1:5" s="22" customFormat="1" ht="15.75" customHeight="1">
      <c r="A2" s="21"/>
      <c r="B2" s="12" t="s">
        <v>978</v>
      </c>
      <c r="C2" s="12"/>
      <c r="D2" s="12"/>
      <c r="E2" s="15"/>
    </row>
    <row r="3" spans="1:4" ht="12.75">
      <c r="A3" s="243" t="s">
        <v>404</v>
      </c>
      <c r="B3" s="243"/>
      <c r="C3" s="243"/>
      <c r="D3" s="15"/>
    </row>
    <row r="4" spans="1:5" ht="12.75">
      <c r="A4" s="15"/>
      <c r="B4" s="15" t="s">
        <v>799</v>
      </c>
      <c r="C4" s="15"/>
      <c r="D4" s="15"/>
      <c r="E4" s="15"/>
    </row>
    <row r="5" spans="1:5" ht="15">
      <c r="A5" s="15"/>
      <c r="B5" s="13" t="s">
        <v>979</v>
      </c>
      <c r="C5" s="15"/>
      <c r="D5" s="15"/>
      <c r="E5" s="15"/>
    </row>
    <row r="6" spans="1:5" ht="12.75">
      <c r="A6" s="15"/>
      <c r="B6" s="15"/>
      <c r="C6" s="15"/>
      <c r="D6" s="15"/>
      <c r="E6" s="15"/>
    </row>
    <row r="7" spans="1:5" ht="12.75">
      <c r="A7" s="15"/>
      <c r="B7" s="23" t="s">
        <v>802</v>
      </c>
      <c r="C7" s="207" t="s">
        <v>807</v>
      </c>
      <c r="D7" s="24"/>
      <c r="E7" s="15"/>
    </row>
    <row r="8" spans="1:5" ht="12.75">
      <c r="A8" s="15"/>
      <c r="B8" s="23" t="s">
        <v>803</v>
      </c>
      <c r="C8" s="207" t="s">
        <v>807</v>
      </c>
      <c r="D8" s="24"/>
      <c r="E8" s="15"/>
    </row>
    <row r="9" spans="1:5" ht="297.75" customHeight="1">
      <c r="A9" s="15"/>
      <c r="B9" s="29" t="s">
        <v>1003</v>
      </c>
      <c r="C9" s="208" t="s">
        <v>807</v>
      </c>
      <c r="D9" s="24"/>
      <c r="E9" s="15"/>
    </row>
    <row r="10" spans="2:5" ht="12.75">
      <c r="B10" s="15"/>
      <c r="C10" s="15"/>
      <c r="D10" s="15"/>
      <c r="E10" s="15"/>
    </row>
    <row r="11" spans="2:5" ht="12.75">
      <c r="B11" s="15"/>
      <c r="C11" s="15"/>
      <c r="D11" s="15"/>
      <c r="E11" s="15"/>
    </row>
    <row r="12" ht="12.75">
      <c r="E12" s="15"/>
    </row>
  </sheetData>
  <sheetProtection password="F8C9" sheet="1" objects="1" scenarios="1" selectLockedCells="1"/>
  <mergeCells count="1">
    <mergeCell ref="A3:C3"/>
  </mergeCells>
  <dataValidations count="1">
    <dataValidation type="list" allowBlank="1" showInputMessage="1" showErrorMessage="1" sqref="C7:C9">
      <formula1>"OUI,NON"</formula1>
    </dataValidation>
  </dataValidations>
  <hyperlinks>
    <hyperlink ref="A3" location="'Guide d''utilisation '!A1" display="Guide d''utilisation "/>
  </hyperlinks>
  <printOptions horizontalCentered="1"/>
  <pageMargins left="0.35433070866141736" right="0.2755905511811024" top="0.3937007874015748" bottom="0.3937007874015748" header="0.1968503937007874" footer="0.1968503937007874"/>
  <pageSetup fitToHeight="0" fitToWidth="1" horizontalDpi="600" verticalDpi="600" orientation="landscape" paperSize="9" r:id="rId2"/>
  <headerFooter alignWithMargins="0">
    <oddHeader>&amp;C&amp;"Calibri,Bold"&amp;10SDET V4.1 Grilles de conformité</oddHeader>
    <oddFooter>&amp;L&amp;10&amp;D&amp;R&amp;10&amp;P / &amp;N</oddFooter>
  </headerFooter>
  <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AB93"/>
  <sheetViews>
    <sheetView zoomScalePageLayoutView="0" workbookViewId="0" topLeftCell="A1">
      <pane xSplit="5" ySplit="5" topLeftCell="F86" activePane="bottomRight" state="frozen"/>
      <selection pane="topLeft" activeCell="K12" sqref="K12"/>
      <selection pane="topRight" activeCell="K12" sqref="K12"/>
      <selection pane="bottomLeft" activeCell="K12" sqref="K12"/>
      <selection pane="bottomRight" activeCell="B90" sqref="B90"/>
    </sheetView>
  </sheetViews>
  <sheetFormatPr defaultColWidth="9.140625" defaultRowHeight="15"/>
  <cols>
    <col min="1" max="1" width="8.140625" style="147" bestFit="1" customWidth="1"/>
    <col min="2" max="2" width="6.421875" style="147" customWidth="1"/>
    <col min="3" max="3" width="67.00390625" style="196" customWidth="1"/>
    <col min="4" max="4" width="16.7109375" style="197" customWidth="1"/>
    <col min="5" max="5" width="8.28125" style="198" customWidth="1"/>
    <col min="6" max="6" width="14.7109375" style="197" bestFit="1" customWidth="1"/>
    <col min="7" max="7" width="7.28125" style="197" customWidth="1"/>
    <col min="8" max="8" width="11.8515625" style="197" customWidth="1"/>
    <col min="9" max="9" width="11.8515625" style="197" bestFit="1" customWidth="1"/>
    <col min="10" max="10" width="11.8515625" style="197" customWidth="1"/>
    <col min="11" max="11" width="18.57421875" style="147" customWidth="1"/>
    <col min="12" max="12" width="32.7109375" style="147" customWidth="1"/>
    <col min="13" max="13" width="1.28515625" style="145" customWidth="1"/>
    <col min="14" max="15" width="13.7109375" style="147" customWidth="1"/>
    <col min="16" max="16" width="55.7109375" style="147" customWidth="1"/>
    <col min="17" max="21" width="3.28125" style="199" customWidth="1"/>
    <col min="22" max="27" width="9.140625" style="147" customWidth="1"/>
    <col min="28" max="28" width="10.57421875" style="147" customWidth="1"/>
    <col min="29" max="16384" width="9.140625" style="147" customWidth="1"/>
  </cols>
  <sheetData>
    <row r="1" spans="1:21" ht="15">
      <c r="A1" s="140"/>
      <c r="B1" s="140"/>
      <c r="C1" s="141"/>
      <c r="D1" s="142"/>
      <c r="E1" s="143"/>
      <c r="F1" s="144"/>
      <c r="G1" s="144"/>
      <c r="H1" s="144"/>
      <c r="I1" s="144"/>
      <c r="J1" s="144"/>
      <c r="K1" s="140"/>
      <c r="L1" s="140"/>
      <c r="N1" s="140"/>
      <c r="O1" s="140"/>
      <c r="P1" s="140"/>
      <c r="Q1" s="146"/>
      <c r="R1" s="146"/>
      <c r="S1" s="146"/>
      <c r="T1" s="146"/>
      <c r="U1" s="146"/>
    </row>
    <row r="2" spans="1:28" s="153" customFormat="1" ht="39.75" customHeight="1">
      <c r="A2" s="148"/>
      <c r="B2" s="148"/>
      <c r="C2" s="148"/>
      <c r="D2" s="149"/>
      <c r="E2" s="148" t="s">
        <v>989</v>
      </c>
      <c r="F2" s="148"/>
      <c r="G2" s="148"/>
      <c r="H2" s="148"/>
      <c r="I2" s="148"/>
      <c r="J2" s="148"/>
      <c r="K2" s="148"/>
      <c r="L2" s="148"/>
      <c r="M2" s="150"/>
      <c r="N2" s="148"/>
      <c r="O2" s="151"/>
      <c r="P2" s="151"/>
      <c r="Q2" s="152"/>
      <c r="R2" s="152"/>
      <c r="S2" s="152"/>
      <c r="T2" s="152"/>
      <c r="U2" s="152"/>
      <c r="AB2" s="154"/>
    </row>
    <row r="3" spans="1:21" s="158" customFormat="1" ht="12" customHeight="1">
      <c r="A3" s="247" t="s">
        <v>404</v>
      </c>
      <c r="B3" s="247"/>
      <c r="C3" s="247"/>
      <c r="D3" s="155"/>
      <c r="E3" s="143"/>
      <c r="F3" s="155"/>
      <c r="G3" s="155"/>
      <c r="H3" s="155"/>
      <c r="I3" s="155"/>
      <c r="J3" s="155"/>
      <c r="K3" s="156"/>
      <c r="L3" s="156"/>
      <c r="M3" s="157"/>
      <c r="N3" s="156"/>
      <c r="O3" s="156"/>
      <c r="P3" s="156"/>
      <c r="Q3" s="146"/>
      <c r="R3" s="146"/>
      <c r="S3" s="146"/>
      <c r="T3" s="146"/>
      <c r="U3" s="146"/>
    </row>
    <row r="4" spans="1:21" s="153" customFormat="1" ht="34.5" customHeight="1">
      <c r="A4" s="250" t="s">
        <v>990</v>
      </c>
      <c r="B4" s="248" t="s">
        <v>486</v>
      </c>
      <c r="C4" s="159" t="s">
        <v>484</v>
      </c>
      <c r="D4" s="160"/>
      <c r="E4" s="161" t="s">
        <v>960</v>
      </c>
      <c r="F4" s="246" t="s">
        <v>862</v>
      </c>
      <c r="G4" s="246"/>
      <c r="H4" s="246" t="s">
        <v>379</v>
      </c>
      <c r="I4" s="246"/>
      <c r="J4" s="246"/>
      <c r="K4" s="246" t="s">
        <v>378</v>
      </c>
      <c r="L4" s="245" t="s">
        <v>988</v>
      </c>
      <c r="M4" s="162"/>
      <c r="N4" s="244" t="s">
        <v>800</v>
      </c>
      <c r="O4" s="244"/>
      <c r="P4" s="244"/>
      <c r="Q4" s="152"/>
      <c r="R4" s="152"/>
      <c r="S4" s="152"/>
      <c r="T4" s="152"/>
      <c r="U4" s="152"/>
    </row>
    <row r="5" spans="1:21" s="153" customFormat="1" ht="34.5" customHeight="1">
      <c r="A5" s="250"/>
      <c r="B5" s="249"/>
      <c r="C5" s="159" t="s">
        <v>485</v>
      </c>
      <c r="D5" s="200" t="s">
        <v>209</v>
      </c>
      <c r="E5" s="200" t="s">
        <v>1016</v>
      </c>
      <c r="F5" s="201" t="s">
        <v>902</v>
      </c>
      <c r="G5" s="159" t="s">
        <v>864</v>
      </c>
      <c r="H5" s="164" t="s">
        <v>1000</v>
      </c>
      <c r="I5" s="164" t="s">
        <v>798</v>
      </c>
      <c r="J5" s="164" t="s">
        <v>991</v>
      </c>
      <c r="K5" s="246"/>
      <c r="L5" s="245"/>
      <c r="M5" s="162"/>
      <c r="N5" s="163" t="s">
        <v>1013</v>
      </c>
      <c r="O5" s="163" t="s">
        <v>1014</v>
      </c>
      <c r="P5" s="163" t="s">
        <v>1015</v>
      </c>
      <c r="Q5" s="152"/>
      <c r="R5" s="152"/>
      <c r="S5" s="152"/>
      <c r="T5" s="152"/>
      <c r="U5" s="152"/>
    </row>
    <row r="6" spans="1:21" s="153" customFormat="1" ht="30" customHeight="1">
      <c r="A6" s="165" t="s">
        <v>488</v>
      </c>
      <c r="B6" s="165"/>
      <c r="C6" s="167" t="s">
        <v>335</v>
      </c>
      <c r="D6" s="168"/>
      <c r="E6" s="169"/>
      <c r="F6" s="168"/>
      <c r="G6" s="168"/>
      <c r="H6" s="168"/>
      <c r="I6" s="168"/>
      <c r="J6" s="168"/>
      <c r="K6" s="169"/>
      <c r="L6" s="181"/>
      <c r="M6" s="209"/>
      <c r="N6" s="171"/>
      <c r="O6" s="172"/>
      <c r="P6" s="182"/>
      <c r="Q6" s="152">
        <f aca="true" t="shared" si="0" ref="Q6:Q50">IF(E6="þ",1,0)</f>
        <v>0</v>
      </c>
      <c r="R6" s="152">
        <f aca="true" t="shared" si="1" ref="R6:R50">IF(O6="Conforme",1,0)</f>
        <v>0</v>
      </c>
      <c r="S6" s="152">
        <f aca="true" t="shared" si="2" ref="S6:S50">Q6+R6</f>
        <v>0</v>
      </c>
      <c r="T6" s="152">
        <f aca="true" t="shared" si="3" ref="T6:T50">IF(O6="Non Conforme",1,0)</f>
        <v>0</v>
      </c>
      <c r="U6" s="152">
        <f aca="true" t="shared" si="4" ref="U6:U50">Q6+T6</f>
        <v>0</v>
      </c>
    </row>
    <row r="7" spans="1:21" s="153" customFormat="1" ht="38.25">
      <c r="A7" s="174" t="s">
        <v>505</v>
      </c>
      <c r="B7" s="174" t="s">
        <v>57</v>
      </c>
      <c r="C7" s="183" t="s">
        <v>360</v>
      </c>
      <c r="D7" s="176" t="s">
        <v>131</v>
      </c>
      <c r="E7" s="185" t="s">
        <v>1016</v>
      </c>
      <c r="F7" s="176" t="s">
        <v>863</v>
      </c>
      <c r="G7" s="176" t="s">
        <v>869</v>
      </c>
      <c r="H7" s="178" t="s">
        <v>1022</v>
      </c>
      <c r="I7" s="178"/>
      <c r="J7" s="176"/>
      <c r="K7" s="176" t="s">
        <v>386</v>
      </c>
      <c r="L7" s="176"/>
      <c r="M7" s="210"/>
      <c r="N7" s="43"/>
      <c r="O7" s="55" t="s">
        <v>1010</v>
      </c>
      <c r="P7" s="43"/>
      <c r="Q7" s="152">
        <f t="shared" si="0"/>
        <v>0</v>
      </c>
      <c r="R7" s="152">
        <f t="shared" si="1"/>
        <v>0</v>
      </c>
      <c r="S7" s="152">
        <f t="shared" si="2"/>
        <v>0</v>
      </c>
      <c r="T7" s="152">
        <f t="shared" si="3"/>
        <v>0</v>
      </c>
      <c r="U7" s="152">
        <f t="shared" si="4"/>
        <v>0</v>
      </c>
    </row>
    <row r="8" spans="1:21" s="153" customFormat="1" ht="30" customHeight="1">
      <c r="A8" s="165" t="s">
        <v>489</v>
      </c>
      <c r="B8" s="165"/>
      <c r="C8" s="167" t="s">
        <v>337</v>
      </c>
      <c r="D8" s="168"/>
      <c r="E8" s="169"/>
      <c r="F8" s="168"/>
      <c r="G8" s="168"/>
      <c r="H8" s="168"/>
      <c r="I8" s="168"/>
      <c r="J8" s="168"/>
      <c r="K8" s="169"/>
      <c r="L8" s="181"/>
      <c r="M8" s="209"/>
      <c r="N8" s="171"/>
      <c r="O8" s="172"/>
      <c r="P8" s="182"/>
      <c r="Q8" s="152">
        <f t="shared" si="0"/>
        <v>0</v>
      </c>
      <c r="R8" s="152">
        <f t="shared" si="1"/>
        <v>0</v>
      </c>
      <c r="S8" s="152">
        <f t="shared" si="2"/>
        <v>0</v>
      </c>
      <c r="T8" s="152">
        <f t="shared" si="3"/>
        <v>0</v>
      </c>
      <c r="U8" s="152">
        <f t="shared" si="4"/>
        <v>0</v>
      </c>
    </row>
    <row r="9" spans="1:21" s="153" customFormat="1" ht="38.25">
      <c r="A9" s="174" t="s">
        <v>509</v>
      </c>
      <c r="B9" s="174" t="s">
        <v>57</v>
      </c>
      <c r="C9" s="175" t="s">
        <v>213</v>
      </c>
      <c r="D9" s="176" t="s">
        <v>1135</v>
      </c>
      <c r="E9" s="186" t="s">
        <v>1016</v>
      </c>
      <c r="F9" s="176" t="s">
        <v>863</v>
      </c>
      <c r="G9" s="176" t="s">
        <v>870</v>
      </c>
      <c r="H9" s="178"/>
      <c r="I9" s="178" t="s">
        <v>1022</v>
      </c>
      <c r="J9" s="178"/>
      <c r="K9" s="176" t="s">
        <v>246</v>
      </c>
      <c r="L9" s="187"/>
      <c r="M9" s="210"/>
      <c r="N9" s="43"/>
      <c r="O9" s="55" t="s">
        <v>1010</v>
      </c>
      <c r="P9" s="43"/>
      <c r="Q9" s="152">
        <f t="shared" si="0"/>
        <v>0</v>
      </c>
      <c r="R9" s="152">
        <f t="shared" si="1"/>
        <v>0</v>
      </c>
      <c r="S9" s="152">
        <f t="shared" si="2"/>
        <v>0</v>
      </c>
      <c r="T9" s="152">
        <f t="shared" si="3"/>
        <v>0</v>
      </c>
      <c r="U9" s="152">
        <f t="shared" si="4"/>
        <v>0</v>
      </c>
    </row>
    <row r="10" spans="1:21" s="153" customFormat="1" ht="51">
      <c r="A10" s="174" t="s">
        <v>510</v>
      </c>
      <c r="B10" s="174" t="s">
        <v>57</v>
      </c>
      <c r="C10" s="175" t="s">
        <v>217</v>
      </c>
      <c r="D10" s="176" t="s">
        <v>1139</v>
      </c>
      <c r="E10" s="186" t="s">
        <v>1016</v>
      </c>
      <c r="F10" s="176" t="s">
        <v>863</v>
      </c>
      <c r="G10" s="176" t="s">
        <v>870</v>
      </c>
      <c r="H10" s="178"/>
      <c r="I10" s="178" t="s">
        <v>1022</v>
      </c>
      <c r="J10" s="178"/>
      <c r="K10" s="176" t="s">
        <v>80</v>
      </c>
      <c r="L10" s="187"/>
      <c r="M10" s="210"/>
      <c r="N10" s="43"/>
      <c r="O10" s="55" t="s">
        <v>1010</v>
      </c>
      <c r="P10" s="43"/>
      <c r="Q10" s="152">
        <f t="shared" si="0"/>
        <v>0</v>
      </c>
      <c r="R10" s="152">
        <f t="shared" si="1"/>
        <v>0</v>
      </c>
      <c r="S10" s="152">
        <f t="shared" si="2"/>
        <v>0</v>
      </c>
      <c r="T10" s="152">
        <f t="shared" si="3"/>
        <v>0</v>
      </c>
      <c r="U10" s="152">
        <f t="shared" si="4"/>
        <v>0</v>
      </c>
    </row>
    <row r="11" spans="1:21" s="153" customFormat="1" ht="30" customHeight="1">
      <c r="A11" s="165" t="s">
        <v>490</v>
      </c>
      <c r="B11" s="166"/>
      <c r="C11" s="167" t="s">
        <v>832</v>
      </c>
      <c r="D11" s="168"/>
      <c r="E11" s="169"/>
      <c r="F11" s="168"/>
      <c r="G11" s="168"/>
      <c r="H11" s="168"/>
      <c r="I11" s="168"/>
      <c r="J11" s="168"/>
      <c r="K11" s="169"/>
      <c r="L11" s="181"/>
      <c r="M11" s="209"/>
      <c r="N11" s="171"/>
      <c r="O11" s="172"/>
      <c r="P11" s="173"/>
      <c r="Q11" s="152">
        <f t="shared" si="0"/>
        <v>0</v>
      </c>
      <c r="R11" s="152">
        <f t="shared" si="1"/>
        <v>0</v>
      </c>
      <c r="S11" s="152">
        <f t="shared" si="2"/>
        <v>0</v>
      </c>
      <c r="T11" s="152">
        <f t="shared" si="3"/>
        <v>0</v>
      </c>
      <c r="U11" s="152">
        <f t="shared" si="4"/>
        <v>0</v>
      </c>
    </row>
    <row r="12" spans="1:21" s="153" customFormat="1" ht="51">
      <c r="A12" s="174" t="s">
        <v>513</v>
      </c>
      <c r="B12" s="174" t="s">
        <v>57</v>
      </c>
      <c r="C12" s="175" t="s">
        <v>1027</v>
      </c>
      <c r="D12" s="176" t="s">
        <v>1136</v>
      </c>
      <c r="E12" s="177"/>
      <c r="F12" s="176" t="s">
        <v>863</v>
      </c>
      <c r="G12" s="176" t="s">
        <v>870</v>
      </c>
      <c r="H12" s="178"/>
      <c r="I12" s="178" t="s">
        <v>1022</v>
      </c>
      <c r="J12" s="178"/>
      <c r="K12" s="176" t="s">
        <v>95</v>
      </c>
      <c r="L12" s="188"/>
      <c r="M12" s="210"/>
      <c r="N12" s="43"/>
      <c r="O12" s="55" t="s">
        <v>1010</v>
      </c>
      <c r="P12" s="43"/>
      <c r="Q12" s="152">
        <f t="shared" si="0"/>
        <v>0</v>
      </c>
      <c r="R12" s="152">
        <f t="shared" si="1"/>
        <v>0</v>
      </c>
      <c r="S12" s="152">
        <f t="shared" si="2"/>
        <v>0</v>
      </c>
      <c r="T12" s="152">
        <f t="shared" si="3"/>
        <v>0</v>
      </c>
      <c r="U12" s="152">
        <f t="shared" si="4"/>
        <v>0</v>
      </c>
    </row>
    <row r="13" spans="1:21" s="153" customFormat="1" ht="30" customHeight="1">
      <c r="A13" s="165" t="s">
        <v>491</v>
      </c>
      <c r="B13" s="166"/>
      <c r="C13" s="167" t="s">
        <v>1019</v>
      </c>
      <c r="D13" s="168"/>
      <c r="E13" s="169"/>
      <c r="F13" s="168"/>
      <c r="G13" s="168"/>
      <c r="H13" s="168"/>
      <c r="I13" s="168"/>
      <c r="J13" s="168"/>
      <c r="K13" s="169"/>
      <c r="L13" s="181"/>
      <c r="M13" s="209"/>
      <c r="N13" s="171"/>
      <c r="O13" s="172"/>
      <c r="P13" s="182"/>
      <c r="Q13" s="152">
        <f t="shared" si="0"/>
        <v>0</v>
      </c>
      <c r="R13" s="152">
        <f t="shared" si="1"/>
        <v>0</v>
      </c>
      <c r="S13" s="152">
        <f t="shared" si="2"/>
        <v>0</v>
      </c>
      <c r="T13" s="152">
        <f t="shared" si="3"/>
        <v>0</v>
      </c>
      <c r="U13" s="152">
        <f t="shared" si="4"/>
        <v>0</v>
      </c>
    </row>
    <row r="14" spans="1:21" s="153" customFormat="1" ht="38.25">
      <c r="A14" s="174" t="s">
        <v>519</v>
      </c>
      <c r="B14" s="174" t="s">
        <v>57</v>
      </c>
      <c r="C14" s="175" t="s">
        <v>331</v>
      </c>
      <c r="D14" s="176" t="s">
        <v>1136</v>
      </c>
      <c r="E14" s="186" t="s">
        <v>1016</v>
      </c>
      <c r="F14" s="176" t="s">
        <v>863</v>
      </c>
      <c r="G14" s="176" t="s">
        <v>870</v>
      </c>
      <c r="H14" s="178" t="s">
        <v>1022</v>
      </c>
      <c r="I14" s="176"/>
      <c r="J14" s="178"/>
      <c r="K14" s="176" t="s">
        <v>386</v>
      </c>
      <c r="L14" s="187"/>
      <c r="M14" s="210"/>
      <c r="N14" s="43"/>
      <c r="O14" s="55" t="s">
        <v>1010</v>
      </c>
      <c r="P14" s="43"/>
      <c r="Q14" s="152">
        <f t="shared" si="0"/>
        <v>0</v>
      </c>
      <c r="R14" s="152">
        <f t="shared" si="1"/>
        <v>0</v>
      </c>
      <c r="S14" s="152">
        <f t="shared" si="2"/>
        <v>0</v>
      </c>
      <c r="T14" s="152">
        <f t="shared" si="3"/>
        <v>0</v>
      </c>
      <c r="U14" s="152">
        <f t="shared" si="4"/>
        <v>0</v>
      </c>
    </row>
    <row r="15" spans="1:21" s="153" customFormat="1" ht="38.25">
      <c r="A15" s="174" t="s">
        <v>520</v>
      </c>
      <c r="B15" s="174" t="s">
        <v>57</v>
      </c>
      <c r="C15" s="175" t="s">
        <v>364</v>
      </c>
      <c r="D15" s="176" t="s">
        <v>1135</v>
      </c>
      <c r="E15" s="186" t="s">
        <v>1016</v>
      </c>
      <c r="F15" s="176" t="s">
        <v>863</v>
      </c>
      <c r="G15" s="176" t="s">
        <v>870</v>
      </c>
      <c r="H15" s="178"/>
      <c r="I15" s="178" t="s">
        <v>1022</v>
      </c>
      <c r="J15" s="178"/>
      <c r="K15" s="176" t="s">
        <v>384</v>
      </c>
      <c r="L15" s="187"/>
      <c r="M15" s="210"/>
      <c r="N15" s="43"/>
      <c r="O15" s="55" t="s">
        <v>1010</v>
      </c>
      <c r="P15" s="43"/>
      <c r="Q15" s="152">
        <f t="shared" si="0"/>
        <v>0</v>
      </c>
      <c r="R15" s="152">
        <f t="shared" si="1"/>
        <v>0</v>
      </c>
      <c r="S15" s="152">
        <f t="shared" si="2"/>
        <v>0</v>
      </c>
      <c r="T15" s="152">
        <f t="shared" si="3"/>
        <v>0</v>
      </c>
      <c r="U15" s="152">
        <f t="shared" si="4"/>
        <v>0</v>
      </c>
    </row>
    <row r="16" spans="1:21" s="153" customFormat="1" ht="30" customHeight="1">
      <c r="A16" s="165" t="s">
        <v>493</v>
      </c>
      <c r="B16" s="166"/>
      <c r="C16" s="167" t="s">
        <v>422</v>
      </c>
      <c r="D16" s="168"/>
      <c r="E16" s="169"/>
      <c r="F16" s="168"/>
      <c r="G16" s="168"/>
      <c r="H16" s="168"/>
      <c r="I16" s="168"/>
      <c r="J16" s="168"/>
      <c r="K16" s="169"/>
      <c r="L16" s="181"/>
      <c r="M16" s="209"/>
      <c r="N16" s="171"/>
      <c r="O16" s="172"/>
      <c r="P16" s="173"/>
      <c r="Q16" s="152">
        <f t="shared" si="0"/>
        <v>0</v>
      </c>
      <c r="R16" s="152">
        <f t="shared" si="1"/>
        <v>0</v>
      </c>
      <c r="S16" s="152">
        <f t="shared" si="2"/>
        <v>0</v>
      </c>
      <c r="T16" s="152">
        <f t="shared" si="3"/>
        <v>0</v>
      </c>
      <c r="U16" s="152">
        <f t="shared" si="4"/>
        <v>0</v>
      </c>
    </row>
    <row r="17" spans="1:21" s="153" customFormat="1" ht="76.5">
      <c r="A17" s="174" t="s">
        <v>524</v>
      </c>
      <c r="B17" s="174" t="s">
        <v>57</v>
      </c>
      <c r="C17" s="175" t="s">
        <v>218</v>
      </c>
      <c r="D17" s="176" t="s">
        <v>1142</v>
      </c>
      <c r="E17" s="186" t="s">
        <v>1016</v>
      </c>
      <c r="F17" s="176" t="s">
        <v>863</v>
      </c>
      <c r="G17" s="176" t="s">
        <v>870</v>
      </c>
      <c r="H17" s="178"/>
      <c r="I17" s="178" t="s">
        <v>1022</v>
      </c>
      <c r="J17" s="178"/>
      <c r="K17" s="176" t="s">
        <v>242</v>
      </c>
      <c r="L17" s="187"/>
      <c r="M17" s="210"/>
      <c r="N17" s="43"/>
      <c r="O17" s="55" t="s">
        <v>1010</v>
      </c>
      <c r="P17" s="43"/>
      <c r="Q17" s="152">
        <f t="shared" si="0"/>
        <v>0</v>
      </c>
      <c r="R17" s="152">
        <f t="shared" si="1"/>
        <v>0</v>
      </c>
      <c r="S17" s="152">
        <f t="shared" si="2"/>
        <v>0</v>
      </c>
      <c r="T17" s="152">
        <f t="shared" si="3"/>
        <v>0</v>
      </c>
      <c r="U17" s="152">
        <f t="shared" si="4"/>
        <v>0</v>
      </c>
    </row>
    <row r="18" spans="1:21" s="153" customFormat="1" ht="63.75">
      <c r="A18" s="174" t="s">
        <v>525</v>
      </c>
      <c r="B18" s="174" t="s">
        <v>57</v>
      </c>
      <c r="C18" s="175" t="s">
        <v>1170</v>
      </c>
      <c r="D18" s="176" t="s">
        <v>261</v>
      </c>
      <c r="E18" s="186" t="s">
        <v>1016</v>
      </c>
      <c r="F18" s="176" t="s">
        <v>863</v>
      </c>
      <c r="G18" s="176" t="s">
        <v>871</v>
      </c>
      <c r="H18" s="178"/>
      <c r="I18" s="178" t="s">
        <v>1022</v>
      </c>
      <c r="J18" s="176"/>
      <c r="K18" s="176" t="s">
        <v>243</v>
      </c>
      <c r="L18" s="176"/>
      <c r="M18" s="210"/>
      <c r="N18" s="43"/>
      <c r="O18" s="55" t="s">
        <v>1010</v>
      </c>
      <c r="P18" s="43"/>
      <c r="Q18" s="152">
        <f t="shared" si="0"/>
        <v>0</v>
      </c>
      <c r="R18" s="152">
        <f t="shared" si="1"/>
        <v>0</v>
      </c>
      <c r="S18" s="152">
        <f t="shared" si="2"/>
        <v>0</v>
      </c>
      <c r="T18" s="152">
        <f t="shared" si="3"/>
        <v>0</v>
      </c>
      <c r="U18" s="152">
        <f t="shared" si="4"/>
        <v>0</v>
      </c>
    </row>
    <row r="19" spans="1:21" s="153" customFormat="1" ht="38.25">
      <c r="A19" s="174" t="s">
        <v>526</v>
      </c>
      <c r="B19" s="174" t="s">
        <v>57</v>
      </c>
      <c r="C19" s="175" t="s">
        <v>972</v>
      </c>
      <c r="D19" s="176" t="s">
        <v>261</v>
      </c>
      <c r="E19" s="186" t="s">
        <v>1016</v>
      </c>
      <c r="F19" s="176" t="s">
        <v>863</v>
      </c>
      <c r="G19" s="176" t="s">
        <v>871</v>
      </c>
      <c r="H19" s="178"/>
      <c r="I19" s="178" t="s">
        <v>1022</v>
      </c>
      <c r="J19" s="176"/>
      <c r="K19" s="176" t="s">
        <v>243</v>
      </c>
      <c r="L19" s="176"/>
      <c r="M19" s="210"/>
      <c r="N19" s="43"/>
      <c r="O19" s="55" t="s">
        <v>1010</v>
      </c>
      <c r="P19" s="43"/>
      <c r="Q19" s="152">
        <f t="shared" si="0"/>
        <v>0</v>
      </c>
      <c r="R19" s="152">
        <f t="shared" si="1"/>
        <v>0</v>
      </c>
      <c r="S19" s="152">
        <f t="shared" si="2"/>
        <v>0</v>
      </c>
      <c r="T19" s="152">
        <f t="shared" si="3"/>
        <v>0</v>
      </c>
      <c r="U19" s="152">
        <f t="shared" si="4"/>
        <v>0</v>
      </c>
    </row>
    <row r="20" spans="1:21" s="153" customFormat="1" ht="89.25">
      <c r="A20" s="174" t="s">
        <v>527</v>
      </c>
      <c r="B20" s="174" t="s">
        <v>57</v>
      </c>
      <c r="C20" s="183" t="s">
        <v>350</v>
      </c>
      <c r="D20" s="176" t="s">
        <v>1143</v>
      </c>
      <c r="E20" s="186" t="s">
        <v>1016</v>
      </c>
      <c r="F20" s="176" t="s">
        <v>863</v>
      </c>
      <c r="G20" s="176" t="s">
        <v>1124</v>
      </c>
      <c r="H20" s="178"/>
      <c r="I20" s="178" t="s">
        <v>1022</v>
      </c>
      <c r="J20" s="178"/>
      <c r="K20" s="176" t="s">
        <v>244</v>
      </c>
      <c r="L20" s="179"/>
      <c r="M20" s="210"/>
      <c r="N20" s="43"/>
      <c r="O20" s="55" t="s">
        <v>1010</v>
      </c>
      <c r="P20" s="43"/>
      <c r="Q20" s="152">
        <f t="shared" si="0"/>
        <v>0</v>
      </c>
      <c r="R20" s="152">
        <f t="shared" si="1"/>
        <v>0</v>
      </c>
      <c r="S20" s="152">
        <f t="shared" si="2"/>
        <v>0</v>
      </c>
      <c r="T20" s="152">
        <f t="shared" si="3"/>
        <v>0</v>
      </c>
      <c r="U20" s="152">
        <f t="shared" si="4"/>
        <v>0</v>
      </c>
    </row>
    <row r="21" spans="1:21" s="153" customFormat="1" ht="102">
      <c r="A21" s="174" t="s">
        <v>528</v>
      </c>
      <c r="B21" s="174" t="s">
        <v>57</v>
      </c>
      <c r="C21" s="183" t="s">
        <v>351</v>
      </c>
      <c r="D21" s="176" t="s">
        <v>1143</v>
      </c>
      <c r="E21" s="186" t="s">
        <v>1016</v>
      </c>
      <c r="F21" s="176" t="s">
        <v>863</v>
      </c>
      <c r="G21" s="176" t="s">
        <v>1124</v>
      </c>
      <c r="H21" s="178"/>
      <c r="I21" s="178" t="s">
        <v>1022</v>
      </c>
      <c r="J21" s="178"/>
      <c r="K21" s="176" t="s">
        <v>130</v>
      </c>
      <c r="L21" s="179"/>
      <c r="M21" s="210"/>
      <c r="N21" s="43"/>
      <c r="O21" s="55" t="s">
        <v>1010</v>
      </c>
      <c r="P21" s="43"/>
      <c r="Q21" s="152">
        <f t="shared" si="0"/>
        <v>0</v>
      </c>
      <c r="R21" s="152">
        <f t="shared" si="1"/>
        <v>0</v>
      </c>
      <c r="S21" s="152">
        <f t="shared" si="2"/>
        <v>0</v>
      </c>
      <c r="T21" s="152">
        <f t="shared" si="3"/>
        <v>0</v>
      </c>
      <c r="U21" s="152">
        <f t="shared" si="4"/>
        <v>0</v>
      </c>
    </row>
    <row r="22" spans="1:21" s="153" customFormat="1" ht="114.75">
      <c r="A22" s="174" t="s">
        <v>529</v>
      </c>
      <c r="B22" s="174" t="s">
        <v>57</v>
      </c>
      <c r="C22" s="183" t="s">
        <v>352</v>
      </c>
      <c r="D22" s="176" t="s">
        <v>1143</v>
      </c>
      <c r="E22" s="186" t="s">
        <v>1016</v>
      </c>
      <c r="F22" s="176" t="s">
        <v>863</v>
      </c>
      <c r="G22" s="176" t="s">
        <v>901</v>
      </c>
      <c r="H22" s="178"/>
      <c r="I22" s="178" t="s">
        <v>1022</v>
      </c>
      <c r="J22" s="178"/>
      <c r="K22" s="176" t="s">
        <v>245</v>
      </c>
      <c r="L22" s="179"/>
      <c r="M22" s="210"/>
      <c r="N22" s="43"/>
      <c r="O22" s="55" t="s">
        <v>1010</v>
      </c>
      <c r="P22" s="43"/>
      <c r="Q22" s="152">
        <f t="shared" si="0"/>
        <v>0</v>
      </c>
      <c r="R22" s="152">
        <f t="shared" si="1"/>
        <v>0</v>
      </c>
      <c r="S22" s="152">
        <f t="shared" si="2"/>
        <v>0</v>
      </c>
      <c r="T22" s="152">
        <f t="shared" si="3"/>
        <v>0</v>
      </c>
      <c r="U22" s="152">
        <f t="shared" si="4"/>
        <v>0</v>
      </c>
    </row>
    <row r="23" spans="1:21" s="153" customFormat="1" ht="25.5" customHeight="1">
      <c r="A23" s="165" t="s">
        <v>497</v>
      </c>
      <c r="B23" s="165"/>
      <c r="C23" s="167" t="s">
        <v>426</v>
      </c>
      <c r="D23" s="168"/>
      <c r="E23" s="169"/>
      <c r="F23" s="168"/>
      <c r="G23" s="168"/>
      <c r="H23" s="168"/>
      <c r="I23" s="168"/>
      <c r="J23" s="168"/>
      <c r="K23" s="169"/>
      <c r="L23" s="181"/>
      <c r="M23" s="209"/>
      <c r="N23" s="171"/>
      <c r="O23" s="172"/>
      <c r="P23" s="182"/>
      <c r="Q23" s="152">
        <f t="shared" si="0"/>
        <v>0</v>
      </c>
      <c r="R23" s="152">
        <f t="shared" si="1"/>
        <v>0</v>
      </c>
      <c r="S23" s="152">
        <f t="shared" si="2"/>
        <v>0</v>
      </c>
      <c r="T23" s="152">
        <f t="shared" si="3"/>
        <v>0</v>
      </c>
      <c r="U23" s="152">
        <f t="shared" si="4"/>
        <v>0</v>
      </c>
    </row>
    <row r="24" spans="1:21" s="153" customFormat="1" ht="51">
      <c r="A24" s="174" t="s">
        <v>538</v>
      </c>
      <c r="B24" s="174" t="s">
        <v>57</v>
      </c>
      <c r="C24" s="175" t="s">
        <v>355</v>
      </c>
      <c r="D24" s="176" t="s">
        <v>1142</v>
      </c>
      <c r="E24" s="186" t="s">
        <v>1016</v>
      </c>
      <c r="F24" s="176" t="s">
        <v>863</v>
      </c>
      <c r="G24" s="176" t="s">
        <v>870</v>
      </c>
      <c r="H24" s="178" t="s">
        <v>1022</v>
      </c>
      <c r="I24" s="176"/>
      <c r="J24" s="178"/>
      <c r="K24" s="176" t="s">
        <v>386</v>
      </c>
      <c r="L24" s="187"/>
      <c r="M24" s="210"/>
      <c r="N24" s="55"/>
      <c r="O24" s="55" t="s">
        <v>1010</v>
      </c>
      <c r="P24" s="55"/>
      <c r="Q24" s="152">
        <f t="shared" si="0"/>
        <v>0</v>
      </c>
      <c r="R24" s="152">
        <f t="shared" si="1"/>
        <v>0</v>
      </c>
      <c r="S24" s="152">
        <f t="shared" si="2"/>
        <v>0</v>
      </c>
      <c r="T24" s="152">
        <f t="shared" si="3"/>
        <v>0</v>
      </c>
      <c r="U24" s="152">
        <f t="shared" si="4"/>
        <v>0</v>
      </c>
    </row>
    <row r="25" spans="1:21" s="153" customFormat="1" ht="76.5">
      <c r="A25" s="174" t="s">
        <v>539</v>
      </c>
      <c r="B25" s="174" t="s">
        <v>57</v>
      </c>
      <c r="C25" s="175" t="s">
        <v>354</v>
      </c>
      <c r="D25" s="176" t="s">
        <v>1142</v>
      </c>
      <c r="E25" s="186" t="s">
        <v>1016</v>
      </c>
      <c r="F25" s="176" t="s">
        <v>863</v>
      </c>
      <c r="G25" s="176" t="s">
        <v>870</v>
      </c>
      <c r="H25" s="178"/>
      <c r="I25" s="178" t="s">
        <v>1022</v>
      </c>
      <c r="J25" s="178"/>
      <c r="K25" s="176" t="s">
        <v>133</v>
      </c>
      <c r="L25" s="187"/>
      <c r="M25" s="210"/>
      <c r="N25" s="43"/>
      <c r="O25" s="55" t="s">
        <v>1010</v>
      </c>
      <c r="P25" s="43"/>
      <c r="Q25" s="152">
        <f t="shared" si="0"/>
        <v>0</v>
      </c>
      <c r="R25" s="152">
        <f t="shared" si="1"/>
        <v>0</v>
      </c>
      <c r="S25" s="152">
        <f t="shared" si="2"/>
        <v>0</v>
      </c>
      <c r="T25" s="152">
        <f t="shared" si="3"/>
        <v>0</v>
      </c>
      <c r="U25" s="152">
        <f t="shared" si="4"/>
        <v>0</v>
      </c>
    </row>
    <row r="26" spans="1:21" s="153" customFormat="1" ht="38.25">
      <c r="A26" s="174" t="s">
        <v>540</v>
      </c>
      <c r="B26" s="174" t="s">
        <v>57</v>
      </c>
      <c r="C26" s="175" t="s">
        <v>210</v>
      </c>
      <c r="D26" s="176" t="s">
        <v>1135</v>
      </c>
      <c r="E26" s="186" t="s">
        <v>1016</v>
      </c>
      <c r="F26" s="176" t="s">
        <v>863</v>
      </c>
      <c r="G26" s="176" t="s">
        <v>870</v>
      </c>
      <c r="H26" s="178"/>
      <c r="I26" s="178" t="s">
        <v>1022</v>
      </c>
      <c r="J26" s="178"/>
      <c r="K26" s="176" t="s">
        <v>246</v>
      </c>
      <c r="L26" s="187"/>
      <c r="M26" s="210"/>
      <c r="N26" s="43"/>
      <c r="O26" s="55" t="s">
        <v>1010</v>
      </c>
      <c r="P26" s="43"/>
      <c r="Q26" s="152">
        <f t="shared" si="0"/>
        <v>0</v>
      </c>
      <c r="R26" s="152">
        <f t="shared" si="1"/>
        <v>0</v>
      </c>
      <c r="S26" s="152">
        <f t="shared" si="2"/>
        <v>0</v>
      </c>
      <c r="T26" s="152">
        <f t="shared" si="3"/>
        <v>0</v>
      </c>
      <c r="U26" s="152">
        <f t="shared" si="4"/>
        <v>0</v>
      </c>
    </row>
    <row r="27" spans="1:21" s="153" customFormat="1" ht="25.5">
      <c r="A27" s="174" t="s">
        <v>541</v>
      </c>
      <c r="B27" s="174" t="s">
        <v>57</v>
      </c>
      <c r="C27" s="183" t="s">
        <v>973</v>
      </c>
      <c r="D27" s="176" t="s">
        <v>1146</v>
      </c>
      <c r="E27" s="186" t="s">
        <v>1016</v>
      </c>
      <c r="F27" s="176" t="s">
        <v>865</v>
      </c>
      <c r="G27" s="176" t="s">
        <v>872</v>
      </c>
      <c r="H27" s="176"/>
      <c r="I27" s="178" t="s">
        <v>1022</v>
      </c>
      <c r="J27" s="178"/>
      <c r="K27" s="176" t="s">
        <v>133</v>
      </c>
      <c r="L27" s="176"/>
      <c r="M27" s="210"/>
      <c r="N27" s="43"/>
      <c r="O27" s="55" t="s">
        <v>1010</v>
      </c>
      <c r="P27" s="43"/>
      <c r="Q27" s="152">
        <f t="shared" si="0"/>
        <v>0</v>
      </c>
      <c r="R27" s="152">
        <f t="shared" si="1"/>
        <v>0</v>
      </c>
      <c r="S27" s="152">
        <f t="shared" si="2"/>
        <v>0</v>
      </c>
      <c r="T27" s="152">
        <f t="shared" si="3"/>
        <v>0</v>
      </c>
      <c r="U27" s="152">
        <f t="shared" si="4"/>
        <v>0</v>
      </c>
    </row>
    <row r="28" spans="1:21" s="153" customFormat="1" ht="25.5">
      <c r="A28" s="174" t="s">
        <v>542</v>
      </c>
      <c r="B28" s="174" t="s">
        <v>57</v>
      </c>
      <c r="C28" s="175" t="s">
        <v>1040</v>
      </c>
      <c r="D28" s="176" t="s">
        <v>1147</v>
      </c>
      <c r="E28" s="186" t="s">
        <v>1016</v>
      </c>
      <c r="F28" s="176" t="s">
        <v>865</v>
      </c>
      <c r="G28" s="176" t="s">
        <v>873</v>
      </c>
      <c r="H28" s="176"/>
      <c r="I28" s="178" t="s">
        <v>1022</v>
      </c>
      <c r="J28" s="176"/>
      <c r="K28" s="176" t="s">
        <v>133</v>
      </c>
      <c r="L28" s="176"/>
      <c r="M28" s="211"/>
      <c r="N28" s="43"/>
      <c r="O28" s="55" t="s">
        <v>1010</v>
      </c>
      <c r="P28" s="43"/>
      <c r="Q28" s="152">
        <f t="shared" si="0"/>
        <v>0</v>
      </c>
      <c r="R28" s="152">
        <f t="shared" si="1"/>
        <v>0</v>
      </c>
      <c r="S28" s="152">
        <f t="shared" si="2"/>
        <v>0</v>
      </c>
      <c r="T28" s="152">
        <f t="shared" si="3"/>
        <v>0</v>
      </c>
      <c r="U28" s="152">
        <f t="shared" si="4"/>
        <v>0</v>
      </c>
    </row>
    <row r="29" spans="1:21" s="153" customFormat="1" ht="38.25">
      <c r="A29" s="174" t="s">
        <v>543</v>
      </c>
      <c r="B29" s="174" t="s">
        <v>57</v>
      </c>
      <c r="C29" s="175" t="s">
        <v>1041</v>
      </c>
      <c r="D29" s="176" t="s">
        <v>1148</v>
      </c>
      <c r="E29" s="186" t="s">
        <v>1016</v>
      </c>
      <c r="F29" s="176" t="s">
        <v>865</v>
      </c>
      <c r="G29" s="176" t="s">
        <v>874</v>
      </c>
      <c r="H29" s="178" t="s">
        <v>1022</v>
      </c>
      <c r="I29" s="178"/>
      <c r="J29" s="178"/>
      <c r="K29" s="176" t="s">
        <v>386</v>
      </c>
      <c r="L29" s="176"/>
      <c r="M29" s="211"/>
      <c r="N29" s="43"/>
      <c r="O29" s="55" t="s">
        <v>1010</v>
      </c>
      <c r="P29" s="43"/>
      <c r="Q29" s="152">
        <f t="shared" si="0"/>
        <v>0</v>
      </c>
      <c r="R29" s="152">
        <f t="shared" si="1"/>
        <v>0</v>
      </c>
      <c r="S29" s="152">
        <f t="shared" si="2"/>
        <v>0</v>
      </c>
      <c r="T29" s="152">
        <f t="shared" si="3"/>
        <v>0</v>
      </c>
      <c r="U29" s="152">
        <f t="shared" si="4"/>
        <v>0</v>
      </c>
    </row>
    <row r="30" spans="1:21" s="153" customFormat="1" ht="38.25">
      <c r="A30" s="174" t="s">
        <v>544</v>
      </c>
      <c r="B30" s="174" t="s">
        <v>57</v>
      </c>
      <c r="C30" s="175" t="s">
        <v>1029</v>
      </c>
      <c r="D30" s="176" t="s">
        <v>1148</v>
      </c>
      <c r="E30" s="186" t="s">
        <v>1016</v>
      </c>
      <c r="F30" s="176" t="s">
        <v>865</v>
      </c>
      <c r="G30" s="176" t="s">
        <v>874</v>
      </c>
      <c r="H30" s="176"/>
      <c r="I30" s="178" t="s">
        <v>1022</v>
      </c>
      <c r="J30" s="178"/>
      <c r="K30" s="176" t="s">
        <v>133</v>
      </c>
      <c r="L30" s="176"/>
      <c r="M30" s="211"/>
      <c r="N30" s="43"/>
      <c r="O30" s="55" t="s">
        <v>1010</v>
      </c>
      <c r="P30" s="43"/>
      <c r="Q30" s="152">
        <f t="shared" si="0"/>
        <v>0</v>
      </c>
      <c r="R30" s="152">
        <f t="shared" si="1"/>
        <v>0</v>
      </c>
      <c r="S30" s="152">
        <f t="shared" si="2"/>
        <v>0</v>
      </c>
      <c r="T30" s="152">
        <f t="shared" si="3"/>
        <v>0</v>
      </c>
      <c r="U30" s="152">
        <f t="shared" si="4"/>
        <v>0</v>
      </c>
    </row>
    <row r="31" spans="1:21" s="153" customFormat="1" ht="25.5">
      <c r="A31" s="174" t="s">
        <v>545</v>
      </c>
      <c r="B31" s="174" t="s">
        <v>57</v>
      </c>
      <c r="C31" s="175" t="s">
        <v>438</v>
      </c>
      <c r="D31" s="176" t="s">
        <v>1148</v>
      </c>
      <c r="E31" s="186" t="s">
        <v>1016</v>
      </c>
      <c r="F31" s="176" t="s">
        <v>865</v>
      </c>
      <c r="G31" s="176" t="s">
        <v>875</v>
      </c>
      <c r="H31" s="176"/>
      <c r="I31" s="178" t="s">
        <v>1022</v>
      </c>
      <c r="J31" s="178"/>
      <c r="K31" s="176" t="s">
        <v>133</v>
      </c>
      <c r="L31" s="176"/>
      <c r="M31" s="211"/>
      <c r="N31" s="43"/>
      <c r="O31" s="55" t="s">
        <v>1010</v>
      </c>
      <c r="P31" s="43"/>
      <c r="Q31" s="152">
        <f t="shared" si="0"/>
        <v>0</v>
      </c>
      <c r="R31" s="152">
        <f t="shared" si="1"/>
        <v>0</v>
      </c>
      <c r="S31" s="152">
        <f t="shared" si="2"/>
        <v>0</v>
      </c>
      <c r="T31" s="152">
        <f t="shared" si="3"/>
        <v>0</v>
      </c>
      <c r="U31" s="152">
        <f t="shared" si="4"/>
        <v>0</v>
      </c>
    </row>
    <row r="32" spans="1:21" s="153" customFormat="1" ht="25.5">
      <c r="A32" s="174" t="s">
        <v>546</v>
      </c>
      <c r="B32" s="174" t="s">
        <v>57</v>
      </c>
      <c r="C32" s="175" t="s">
        <v>975</v>
      </c>
      <c r="D32" s="176" t="s">
        <v>1148</v>
      </c>
      <c r="E32" s="186" t="s">
        <v>1016</v>
      </c>
      <c r="F32" s="176" t="s">
        <v>865</v>
      </c>
      <c r="G32" s="176" t="s">
        <v>876</v>
      </c>
      <c r="H32" s="176"/>
      <c r="I32" s="178" t="s">
        <v>1022</v>
      </c>
      <c r="J32" s="178"/>
      <c r="K32" s="176" t="s">
        <v>133</v>
      </c>
      <c r="L32" s="176"/>
      <c r="M32" s="210"/>
      <c r="N32" s="43"/>
      <c r="O32" s="55" t="s">
        <v>1010</v>
      </c>
      <c r="P32" s="43"/>
      <c r="Q32" s="152">
        <f t="shared" si="0"/>
        <v>0</v>
      </c>
      <c r="R32" s="152">
        <f t="shared" si="1"/>
        <v>0</v>
      </c>
      <c r="S32" s="152">
        <f t="shared" si="2"/>
        <v>0</v>
      </c>
      <c r="T32" s="152">
        <f t="shared" si="3"/>
        <v>0</v>
      </c>
      <c r="U32" s="152">
        <f t="shared" si="4"/>
        <v>0</v>
      </c>
    </row>
    <row r="33" spans="1:21" s="153" customFormat="1" ht="51">
      <c r="A33" s="174" t="s">
        <v>547</v>
      </c>
      <c r="B33" s="174" t="s">
        <v>57</v>
      </c>
      <c r="C33" s="175" t="s">
        <v>1042</v>
      </c>
      <c r="D33" s="184" t="s">
        <v>1149</v>
      </c>
      <c r="E33" s="186" t="s">
        <v>1016</v>
      </c>
      <c r="F33" s="176" t="s">
        <v>865</v>
      </c>
      <c r="G33" s="176" t="s">
        <v>877</v>
      </c>
      <c r="H33" s="176"/>
      <c r="I33" s="178" t="s">
        <v>1022</v>
      </c>
      <c r="J33" s="176"/>
      <c r="K33" s="176" t="s">
        <v>133</v>
      </c>
      <c r="L33" s="176"/>
      <c r="M33" s="211"/>
      <c r="N33" s="43"/>
      <c r="O33" s="55" t="s">
        <v>1010</v>
      </c>
      <c r="P33" s="43"/>
      <c r="Q33" s="152">
        <f t="shared" si="0"/>
        <v>0</v>
      </c>
      <c r="R33" s="152">
        <f t="shared" si="1"/>
        <v>0</v>
      </c>
      <c r="S33" s="152">
        <f t="shared" si="2"/>
        <v>0</v>
      </c>
      <c r="T33" s="152">
        <f t="shared" si="3"/>
        <v>0</v>
      </c>
      <c r="U33" s="152">
        <f t="shared" si="4"/>
        <v>0</v>
      </c>
    </row>
    <row r="34" spans="1:21" s="153" customFormat="1" ht="38.25">
      <c r="A34" s="174" t="s">
        <v>548</v>
      </c>
      <c r="B34" s="174" t="s">
        <v>57</v>
      </c>
      <c r="C34" s="175" t="s">
        <v>1030</v>
      </c>
      <c r="D34" s="184" t="s">
        <v>37</v>
      </c>
      <c r="E34" s="186" t="s">
        <v>1016</v>
      </c>
      <c r="F34" s="176" t="s">
        <v>865</v>
      </c>
      <c r="G34" s="176" t="s">
        <v>878</v>
      </c>
      <c r="H34" s="176"/>
      <c r="I34" s="178" t="s">
        <v>1022</v>
      </c>
      <c r="J34" s="176"/>
      <c r="K34" s="176" t="s">
        <v>133</v>
      </c>
      <c r="L34" s="176"/>
      <c r="M34" s="211"/>
      <c r="N34" s="43"/>
      <c r="O34" s="55" t="s">
        <v>1010</v>
      </c>
      <c r="P34" s="43"/>
      <c r="Q34" s="152">
        <f t="shared" si="0"/>
        <v>0</v>
      </c>
      <c r="R34" s="152">
        <f t="shared" si="1"/>
        <v>0</v>
      </c>
      <c r="S34" s="152">
        <f t="shared" si="2"/>
        <v>0</v>
      </c>
      <c r="T34" s="152">
        <f t="shared" si="3"/>
        <v>0</v>
      </c>
      <c r="U34" s="152">
        <f t="shared" si="4"/>
        <v>0</v>
      </c>
    </row>
    <row r="35" spans="1:21" s="153" customFormat="1" ht="38.25">
      <c r="A35" s="174" t="s">
        <v>549</v>
      </c>
      <c r="B35" s="174" t="s">
        <v>57</v>
      </c>
      <c r="C35" s="175" t="s">
        <v>1077</v>
      </c>
      <c r="D35" s="184" t="s">
        <v>37</v>
      </c>
      <c r="E35" s="186" t="s">
        <v>1016</v>
      </c>
      <c r="F35" s="176" t="s">
        <v>865</v>
      </c>
      <c r="G35" s="176" t="s">
        <v>878</v>
      </c>
      <c r="H35" s="176"/>
      <c r="I35" s="178" t="s">
        <v>1022</v>
      </c>
      <c r="J35" s="176"/>
      <c r="K35" s="176" t="s">
        <v>133</v>
      </c>
      <c r="L35" s="176"/>
      <c r="M35" s="211"/>
      <c r="N35" s="43"/>
      <c r="O35" s="55" t="s">
        <v>1010</v>
      </c>
      <c r="P35" s="43"/>
      <c r="Q35" s="152">
        <f t="shared" si="0"/>
        <v>0</v>
      </c>
      <c r="R35" s="152">
        <f t="shared" si="1"/>
        <v>0</v>
      </c>
      <c r="S35" s="152">
        <f t="shared" si="2"/>
        <v>0</v>
      </c>
      <c r="T35" s="152">
        <f t="shared" si="3"/>
        <v>0</v>
      </c>
      <c r="U35" s="152">
        <f t="shared" si="4"/>
        <v>0</v>
      </c>
    </row>
    <row r="36" spans="1:21" s="153" customFormat="1" ht="38.25">
      <c r="A36" s="174" t="s">
        <v>550</v>
      </c>
      <c r="B36" s="174" t="s">
        <v>57</v>
      </c>
      <c r="C36" s="175" t="s">
        <v>1043</v>
      </c>
      <c r="D36" s="184" t="s">
        <v>37</v>
      </c>
      <c r="E36" s="186" t="s">
        <v>1016</v>
      </c>
      <c r="F36" s="176" t="s">
        <v>865</v>
      </c>
      <c r="G36" s="176" t="s">
        <v>879</v>
      </c>
      <c r="H36" s="176"/>
      <c r="I36" s="178" t="s">
        <v>1022</v>
      </c>
      <c r="J36" s="176"/>
      <c r="K36" s="176" t="s">
        <v>133</v>
      </c>
      <c r="L36" s="176"/>
      <c r="M36" s="211"/>
      <c r="N36" s="43"/>
      <c r="O36" s="55" t="s">
        <v>1010</v>
      </c>
      <c r="P36" s="43"/>
      <c r="Q36" s="152">
        <f t="shared" si="0"/>
        <v>0</v>
      </c>
      <c r="R36" s="152">
        <f t="shared" si="1"/>
        <v>0</v>
      </c>
      <c r="S36" s="152">
        <f t="shared" si="2"/>
        <v>0</v>
      </c>
      <c r="T36" s="152">
        <f t="shared" si="3"/>
        <v>0</v>
      </c>
      <c r="U36" s="152">
        <f t="shared" si="4"/>
        <v>0</v>
      </c>
    </row>
    <row r="37" spans="1:21" s="153" customFormat="1" ht="38.25">
      <c r="A37" s="174" t="s">
        <v>551</v>
      </c>
      <c r="B37" s="174" t="s">
        <v>57</v>
      </c>
      <c r="C37" s="183" t="s">
        <v>1044</v>
      </c>
      <c r="D37" s="184" t="s">
        <v>1150</v>
      </c>
      <c r="E37" s="186" t="s">
        <v>1016</v>
      </c>
      <c r="F37" s="176" t="s">
        <v>865</v>
      </c>
      <c r="G37" s="176" t="s">
        <v>880</v>
      </c>
      <c r="H37" s="176"/>
      <c r="I37" s="178" t="s">
        <v>1022</v>
      </c>
      <c r="J37" s="178"/>
      <c r="K37" s="176" t="s">
        <v>133</v>
      </c>
      <c r="L37" s="176"/>
      <c r="M37" s="211"/>
      <c r="N37" s="43"/>
      <c r="O37" s="55" t="s">
        <v>1010</v>
      </c>
      <c r="P37" s="43"/>
      <c r="Q37" s="152">
        <f t="shared" si="0"/>
        <v>0</v>
      </c>
      <c r="R37" s="152">
        <f t="shared" si="1"/>
        <v>0</v>
      </c>
      <c r="S37" s="152">
        <f t="shared" si="2"/>
        <v>0</v>
      </c>
      <c r="T37" s="152">
        <f t="shared" si="3"/>
        <v>0</v>
      </c>
      <c r="U37" s="152">
        <f t="shared" si="4"/>
        <v>0</v>
      </c>
    </row>
    <row r="38" spans="1:21" s="153" customFormat="1" ht="51">
      <c r="A38" s="174" t="s">
        <v>552</v>
      </c>
      <c r="B38" s="174" t="s">
        <v>57</v>
      </c>
      <c r="C38" s="183" t="s">
        <v>1045</v>
      </c>
      <c r="D38" s="184" t="s">
        <v>1150</v>
      </c>
      <c r="E38" s="186" t="s">
        <v>1016</v>
      </c>
      <c r="F38" s="176" t="s">
        <v>865</v>
      </c>
      <c r="G38" s="176" t="s">
        <v>880</v>
      </c>
      <c r="H38" s="176"/>
      <c r="I38" s="178" t="s">
        <v>1022</v>
      </c>
      <c r="J38" s="178"/>
      <c r="K38" s="176" t="s">
        <v>133</v>
      </c>
      <c r="L38" s="189" t="s">
        <v>440</v>
      </c>
      <c r="M38" s="211"/>
      <c r="N38" s="43"/>
      <c r="O38" s="55" t="s">
        <v>1010</v>
      </c>
      <c r="P38" s="43"/>
      <c r="Q38" s="152">
        <f t="shared" si="0"/>
        <v>0</v>
      </c>
      <c r="R38" s="152">
        <f t="shared" si="1"/>
        <v>0</v>
      </c>
      <c r="S38" s="152">
        <f t="shared" si="2"/>
        <v>0</v>
      </c>
      <c r="T38" s="152">
        <f t="shared" si="3"/>
        <v>0</v>
      </c>
      <c r="U38" s="152">
        <f t="shared" si="4"/>
        <v>0</v>
      </c>
    </row>
    <row r="39" spans="1:21" s="153" customFormat="1" ht="51">
      <c r="A39" s="174" t="s">
        <v>553</v>
      </c>
      <c r="B39" s="174" t="s">
        <v>57</v>
      </c>
      <c r="C39" s="183" t="s">
        <v>1046</v>
      </c>
      <c r="D39" s="184" t="s">
        <v>1150</v>
      </c>
      <c r="E39" s="186" t="s">
        <v>1016</v>
      </c>
      <c r="F39" s="176" t="s">
        <v>865</v>
      </c>
      <c r="G39" s="176" t="s">
        <v>880</v>
      </c>
      <c r="H39" s="176"/>
      <c r="I39" s="178" t="s">
        <v>1022</v>
      </c>
      <c r="J39" s="178"/>
      <c r="K39" s="176" t="s">
        <v>133</v>
      </c>
      <c r="L39" s="189" t="s">
        <v>440</v>
      </c>
      <c r="M39" s="211"/>
      <c r="N39" s="43"/>
      <c r="O39" s="55" t="s">
        <v>1010</v>
      </c>
      <c r="P39" s="43"/>
      <c r="Q39" s="152">
        <f t="shared" si="0"/>
        <v>0</v>
      </c>
      <c r="R39" s="152">
        <f t="shared" si="1"/>
        <v>0</v>
      </c>
      <c r="S39" s="152">
        <f t="shared" si="2"/>
        <v>0</v>
      </c>
      <c r="T39" s="152">
        <f t="shared" si="3"/>
        <v>0</v>
      </c>
      <c r="U39" s="152">
        <f t="shared" si="4"/>
        <v>0</v>
      </c>
    </row>
    <row r="40" spans="1:21" s="153" customFormat="1" ht="38.25">
      <c r="A40" s="174" t="s">
        <v>554</v>
      </c>
      <c r="B40" s="174" t="s">
        <v>57</v>
      </c>
      <c r="C40" s="183" t="s">
        <v>836</v>
      </c>
      <c r="D40" s="184" t="s">
        <v>1150</v>
      </c>
      <c r="E40" s="186" t="s">
        <v>1016</v>
      </c>
      <c r="F40" s="176" t="s">
        <v>865</v>
      </c>
      <c r="G40" s="176" t="s">
        <v>880</v>
      </c>
      <c r="H40" s="176"/>
      <c r="I40" s="178" t="s">
        <v>1022</v>
      </c>
      <c r="J40" s="178"/>
      <c r="K40" s="176" t="s">
        <v>133</v>
      </c>
      <c r="L40" s="189"/>
      <c r="M40" s="212"/>
      <c r="N40" s="43"/>
      <c r="O40" s="55" t="s">
        <v>1010</v>
      </c>
      <c r="P40" s="43"/>
      <c r="Q40" s="152">
        <f t="shared" si="0"/>
        <v>0</v>
      </c>
      <c r="R40" s="152">
        <f t="shared" si="1"/>
        <v>0</v>
      </c>
      <c r="S40" s="152">
        <f t="shared" si="2"/>
        <v>0</v>
      </c>
      <c r="T40" s="152">
        <f t="shared" si="3"/>
        <v>0</v>
      </c>
      <c r="U40" s="152">
        <f t="shared" si="4"/>
        <v>0</v>
      </c>
    </row>
    <row r="41" spans="1:21" s="153" customFormat="1" ht="30" customHeight="1">
      <c r="A41" s="165" t="s">
        <v>555</v>
      </c>
      <c r="B41" s="166"/>
      <c r="C41" s="167" t="s">
        <v>428</v>
      </c>
      <c r="D41" s="190"/>
      <c r="E41" s="191"/>
      <c r="F41" s="192"/>
      <c r="G41" s="192"/>
      <c r="H41" s="165" t="s">
        <v>799</v>
      </c>
      <c r="I41" s="165" t="s">
        <v>799</v>
      </c>
      <c r="J41" s="172" t="s">
        <v>799</v>
      </c>
      <c r="K41" s="172"/>
      <c r="L41" s="192"/>
      <c r="M41" s="170"/>
      <c r="N41" s="192"/>
      <c r="O41" s="182"/>
      <c r="P41" s="182"/>
      <c r="Q41" s="152">
        <f t="shared" si="0"/>
        <v>0</v>
      </c>
      <c r="R41" s="152">
        <f t="shared" si="1"/>
        <v>0</v>
      </c>
      <c r="S41" s="152">
        <f t="shared" si="2"/>
        <v>0</v>
      </c>
      <c r="T41" s="152">
        <f t="shared" si="3"/>
        <v>0</v>
      </c>
      <c r="U41" s="152">
        <f t="shared" si="4"/>
        <v>0</v>
      </c>
    </row>
    <row r="42" spans="1:21" s="153" customFormat="1" ht="51">
      <c r="A42" s="176" t="s">
        <v>556</v>
      </c>
      <c r="B42" s="174" t="s">
        <v>57</v>
      </c>
      <c r="C42" s="183" t="s">
        <v>198</v>
      </c>
      <c r="D42" s="176" t="s">
        <v>1085</v>
      </c>
      <c r="E42" s="186" t="s">
        <v>1016</v>
      </c>
      <c r="F42" s="176" t="s">
        <v>863</v>
      </c>
      <c r="G42" s="176" t="s">
        <v>881</v>
      </c>
      <c r="H42" s="176"/>
      <c r="I42" s="178"/>
      <c r="J42" s="178"/>
      <c r="K42" s="176" t="s">
        <v>448</v>
      </c>
      <c r="L42" s="179"/>
      <c r="M42" s="210"/>
      <c r="N42" s="43"/>
      <c r="O42" s="55" t="s">
        <v>1010</v>
      </c>
      <c r="P42" s="43"/>
      <c r="Q42" s="152">
        <f t="shared" si="0"/>
        <v>0</v>
      </c>
      <c r="R42" s="152">
        <f t="shared" si="1"/>
        <v>0</v>
      </c>
      <c r="S42" s="152">
        <f t="shared" si="2"/>
        <v>0</v>
      </c>
      <c r="T42" s="152">
        <f t="shared" si="3"/>
        <v>0</v>
      </c>
      <c r="U42" s="152">
        <f t="shared" si="4"/>
        <v>0</v>
      </c>
    </row>
    <row r="43" spans="1:21" s="153" customFormat="1" ht="30" customHeight="1">
      <c r="A43" s="165" t="s">
        <v>499</v>
      </c>
      <c r="B43" s="166"/>
      <c r="C43" s="167" t="s">
        <v>58</v>
      </c>
      <c r="D43" s="193"/>
      <c r="E43" s="191"/>
      <c r="F43" s="192"/>
      <c r="G43" s="192"/>
      <c r="H43" s="165" t="s">
        <v>799</v>
      </c>
      <c r="I43" s="165" t="s">
        <v>799</v>
      </c>
      <c r="J43" s="172" t="s">
        <v>799</v>
      </c>
      <c r="K43" s="172"/>
      <c r="L43" s="192"/>
      <c r="M43" s="170"/>
      <c r="N43" s="192"/>
      <c r="O43" s="182"/>
      <c r="P43" s="182"/>
      <c r="Q43" s="152">
        <f t="shared" si="0"/>
        <v>0</v>
      </c>
      <c r="R43" s="152">
        <f t="shared" si="1"/>
        <v>0</v>
      </c>
      <c r="S43" s="152">
        <f t="shared" si="2"/>
        <v>0</v>
      </c>
      <c r="T43" s="152">
        <f t="shared" si="3"/>
        <v>0</v>
      </c>
      <c r="U43" s="152">
        <f t="shared" si="4"/>
        <v>0</v>
      </c>
    </row>
    <row r="44" spans="1:21" s="153" customFormat="1" ht="51">
      <c r="A44" s="176" t="s">
        <v>558</v>
      </c>
      <c r="B44" s="174" t="s">
        <v>57</v>
      </c>
      <c r="C44" s="175" t="s">
        <v>1162</v>
      </c>
      <c r="D44" s="176" t="s">
        <v>125</v>
      </c>
      <c r="E44" s="186" t="s">
        <v>1016</v>
      </c>
      <c r="F44" s="176" t="s">
        <v>863</v>
      </c>
      <c r="G44" s="176">
        <v>7</v>
      </c>
      <c r="H44" s="176"/>
      <c r="I44" s="178" t="s">
        <v>1022</v>
      </c>
      <c r="J44" s="176"/>
      <c r="K44" s="176" t="s">
        <v>382</v>
      </c>
      <c r="L44" s="176"/>
      <c r="M44" s="210"/>
      <c r="N44" s="43"/>
      <c r="O44" s="55" t="s">
        <v>1010</v>
      </c>
      <c r="P44" s="43"/>
      <c r="Q44" s="152">
        <f t="shared" si="0"/>
        <v>0</v>
      </c>
      <c r="R44" s="152">
        <f t="shared" si="1"/>
        <v>0</v>
      </c>
      <c r="S44" s="152">
        <f t="shared" si="2"/>
        <v>0</v>
      </c>
      <c r="T44" s="152">
        <f t="shared" si="3"/>
        <v>0</v>
      </c>
      <c r="U44" s="152">
        <f t="shared" si="4"/>
        <v>0</v>
      </c>
    </row>
    <row r="45" spans="1:21" s="153" customFormat="1" ht="38.25">
      <c r="A45" s="176" t="s">
        <v>559</v>
      </c>
      <c r="B45" s="174" t="s">
        <v>57</v>
      </c>
      <c r="C45" s="175" t="s">
        <v>1039</v>
      </c>
      <c r="D45" s="176" t="s">
        <v>1140</v>
      </c>
      <c r="E45" s="186" t="s">
        <v>1016</v>
      </c>
      <c r="F45" s="176" t="s">
        <v>863</v>
      </c>
      <c r="G45" s="176">
        <v>11</v>
      </c>
      <c r="H45" s="176"/>
      <c r="I45" s="178" t="s">
        <v>1022</v>
      </c>
      <c r="J45" s="176"/>
      <c r="K45" s="176" t="s">
        <v>273</v>
      </c>
      <c r="L45" s="176"/>
      <c r="M45" s="210"/>
      <c r="N45" s="43"/>
      <c r="O45" s="55" t="s">
        <v>1010</v>
      </c>
      <c r="P45" s="43"/>
      <c r="Q45" s="152">
        <f t="shared" si="0"/>
        <v>0</v>
      </c>
      <c r="R45" s="152">
        <f t="shared" si="1"/>
        <v>0</v>
      </c>
      <c r="S45" s="152">
        <f t="shared" si="2"/>
        <v>0</v>
      </c>
      <c r="T45" s="152">
        <f t="shared" si="3"/>
        <v>0</v>
      </c>
      <c r="U45" s="152">
        <f t="shared" si="4"/>
        <v>0</v>
      </c>
    </row>
    <row r="46" spans="1:21" s="153" customFormat="1" ht="51">
      <c r="A46" s="176" t="s">
        <v>560</v>
      </c>
      <c r="B46" s="174" t="s">
        <v>57</v>
      </c>
      <c r="C46" s="183" t="s">
        <v>1080</v>
      </c>
      <c r="D46" s="176" t="s">
        <v>131</v>
      </c>
      <c r="E46" s="186" t="s">
        <v>1016</v>
      </c>
      <c r="F46" s="176" t="s">
        <v>863</v>
      </c>
      <c r="G46" s="176" t="s">
        <v>882</v>
      </c>
      <c r="H46" s="176"/>
      <c r="I46" s="178" t="s">
        <v>1022</v>
      </c>
      <c r="J46" s="176"/>
      <c r="K46" s="176" t="s">
        <v>449</v>
      </c>
      <c r="L46" s="176"/>
      <c r="M46" s="210"/>
      <c r="N46" s="43"/>
      <c r="O46" s="55" t="s">
        <v>1010</v>
      </c>
      <c r="P46" s="43"/>
      <c r="Q46" s="152">
        <f t="shared" si="0"/>
        <v>0</v>
      </c>
      <c r="R46" s="152">
        <f t="shared" si="1"/>
        <v>0</v>
      </c>
      <c r="S46" s="152">
        <f t="shared" si="2"/>
        <v>0</v>
      </c>
      <c r="T46" s="152">
        <f t="shared" si="3"/>
        <v>0</v>
      </c>
      <c r="U46" s="152">
        <f t="shared" si="4"/>
        <v>0</v>
      </c>
    </row>
    <row r="47" spans="1:21" s="153" customFormat="1" ht="51">
      <c r="A47" s="176" t="s">
        <v>561</v>
      </c>
      <c r="B47" s="174" t="s">
        <v>57</v>
      </c>
      <c r="C47" s="183" t="s">
        <v>359</v>
      </c>
      <c r="D47" s="176" t="s">
        <v>131</v>
      </c>
      <c r="E47" s="186" t="s">
        <v>1016</v>
      </c>
      <c r="F47" s="176" t="s">
        <v>863</v>
      </c>
      <c r="G47" s="176" t="s">
        <v>869</v>
      </c>
      <c r="H47" s="176"/>
      <c r="I47" s="178" t="s">
        <v>1022</v>
      </c>
      <c r="J47" s="176"/>
      <c r="K47" s="176" t="s">
        <v>17</v>
      </c>
      <c r="L47" s="176"/>
      <c r="M47" s="210"/>
      <c r="N47" s="43"/>
      <c r="O47" s="55" t="s">
        <v>1010</v>
      </c>
      <c r="P47" s="43"/>
      <c r="Q47" s="152">
        <f t="shared" si="0"/>
        <v>0</v>
      </c>
      <c r="R47" s="152">
        <f t="shared" si="1"/>
        <v>0</v>
      </c>
      <c r="S47" s="152">
        <f t="shared" si="2"/>
        <v>0</v>
      </c>
      <c r="T47" s="152">
        <f t="shared" si="3"/>
        <v>0</v>
      </c>
      <c r="U47" s="152">
        <f t="shared" si="4"/>
        <v>0</v>
      </c>
    </row>
    <row r="48" spans="1:21" s="153" customFormat="1" ht="153">
      <c r="A48" s="176" t="s">
        <v>562</v>
      </c>
      <c r="B48" s="174" t="s">
        <v>57</v>
      </c>
      <c r="C48" s="183" t="s">
        <v>362</v>
      </c>
      <c r="D48" s="176" t="s">
        <v>131</v>
      </c>
      <c r="E48" s="186" t="s">
        <v>1016</v>
      </c>
      <c r="F48" s="176" t="s">
        <v>863</v>
      </c>
      <c r="G48" s="176" t="s">
        <v>869</v>
      </c>
      <c r="H48" s="176"/>
      <c r="I48" s="178" t="s">
        <v>1022</v>
      </c>
      <c r="J48" s="176"/>
      <c r="K48" s="176" t="s">
        <v>63</v>
      </c>
      <c r="L48" s="176"/>
      <c r="M48" s="210"/>
      <c r="N48" s="43"/>
      <c r="O48" s="55" t="s">
        <v>1010</v>
      </c>
      <c r="P48" s="43"/>
      <c r="Q48" s="152">
        <f t="shared" si="0"/>
        <v>0</v>
      </c>
      <c r="R48" s="152">
        <f t="shared" si="1"/>
        <v>0</v>
      </c>
      <c r="S48" s="152">
        <f t="shared" si="2"/>
        <v>0</v>
      </c>
      <c r="T48" s="152">
        <f t="shared" si="3"/>
        <v>0</v>
      </c>
      <c r="U48" s="152">
        <f t="shared" si="4"/>
        <v>0</v>
      </c>
    </row>
    <row r="49" spans="1:21" s="153" customFormat="1" ht="102">
      <c r="A49" s="176" t="s">
        <v>563</v>
      </c>
      <c r="B49" s="174" t="s">
        <v>57</v>
      </c>
      <c r="C49" s="183" t="s">
        <v>361</v>
      </c>
      <c r="D49" s="176" t="s">
        <v>1085</v>
      </c>
      <c r="E49" s="186" t="s">
        <v>1016</v>
      </c>
      <c r="F49" s="176" t="s">
        <v>863</v>
      </c>
      <c r="G49" s="176" t="s">
        <v>883</v>
      </c>
      <c r="H49" s="176"/>
      <c r="I49" s="178" t="s">
        <v>1022</v>
      </c>
      <c r="J49" s="176"/>
      <c r="K49" s="176" t="s">
        <v>63</v>
      </c>
      <c r="L49" s="176"/>
      <c r="M49" s="210"/>
      <c r="N49" s="43"/>
      <c r="O49" s="55" t="s">
        <v>1010</v>
      </c>
      <c r="P49" s="43"/>
      <c r="Q49" s="152">
        <f t="shared" si="0"/>
        <v>0</v>
      </c>
      <c r="R49" s="152">
        <f t="shared" si="1"/>
        <v>0</v>
      </c>
      <c r="S49" s="152">
        <f t="shared" si="2"/>
        <v>0</v>
      </c>
      <c r="T49" s="152">
        <f t="shared" si="3"/>
        <v>0</v>
      </c>
      <c r="U49" s="152">
        <f t="shared" si="4"/>
        <v>0</v>
      </c>
    </row>
    <row r="50" spans="1:21" s="153" customFormat="1" ht="102">
      <c r="A50" s="176" t="s">
        <v>564</v>
      </c>
      <c r="B50" s="174" t="s">
        <v>57</v>
      </c>
      <c r="C50" s="183" t="s">
        <v>59</v>
      </c>
      <c r="D50" s="176" t="s">
        <v>1085</v>
      </c>
      <c r="E50" s="186" t="s">
        <v>1016</v>
      </c>
      <c r="F50" s="176" t="s">
        <v>863</v>
      </c>
      <c r="G50" s="176" t="s">
        <v>881</v>
      </c>
      <c r="H50" s="176"/>
      <c r="I50" s="178" t="s">
        <v>1022</v>
      </c>
      <c r="J50" s="176"/>
      <c r="K50" s="176" t="s">
        <v>63</v>
      </c>
      <c r="L50" s="179"/>
      <c r="M50" s="210"/>
      <c r="N50" s="43"/>
      <c r="O50" s="55" t="s">
        <v>1010</v>
      </c>
      <c r="P50" s="43"/>
      <c r="Q50" s="152">
        <f t="shared" si="0"/>
        <v>0</v>
      </c>
      <c r="R50" s="152">
        <f t="shared" si="1"/>
        <v>0</v>
      </c>
      <c r="S50" s="152">
        <f t="shared" si="2"/>
        <v>0</v>
      </c>
      <c r="T50" s="152">
        <f t="shared" si="3"/>
        <v>0</v>
      </c>
      <c r="U50" s="152">
        <f t="shared" si="4"/>
        <v>0</v>
      </c>
    </row>
    <row r="51" spans="1:21" s="153" customFormat="1" ht="51">
      <c r="A51" s="176" t="s">
        <v>565</v>
      </c>
      <c r="B51" s="174" t="s">
        <v>57</v>
      </c>
      <c r="C51" s="183" t="s">
        <v>14</v>
      </c>
      <c r="D51" s="176" t="s">
        <v>1085</v>
      </c>
      <c r="E51" s="186" t="s">
        <v>1016</v>
      </c>
      <c r="F51" s="176" t="s">
        <v>866</v>
      </c>
      <c r="G51" s="176" t="s">
        <v>898</v>
      </c>
      <c r="H51" s="176"/>
      <c r="I51" s="178" t="s">
        <v>1022</v>
      </c>
      <c r="J51" s="178"/>
      <c r="K51" s="176" t="s">
        <v>17</v>
      </c>
      <c r="L51" s="176"/>
      <c r="M51" s="211"/>
      <c r="N51" s="43"/>
      <c r="O51" s="55" t="s">
        <v>1010</v>
      </c>
      <c r="P51" s="43"/>
      <c r="Q51" s="152"/>
      <c r="R51" s="152"/>
      <c r="S51" s="152"/>
      <c r="T51" s="152"/>
      <c r="U51" s="152"/>
    </row>
    <row r="52" spans="1:21" s="153" customFormat="1" ht="51">
      <c r="A52" s="176" t="s">
        <v>566</v>
      </c>
      <c r="B52" s="174" t="s">
        <v>57</v>
      </c>
      <c r="C52" s="183" t="s">
        <v>16</v>
      </c>
      <c r="D52" s="176" t="s">
        <v>1085</v>
      </c>
      <c r="E52" s="186" t="s">
        <v>1016</v>
      </c>
      <c r="F52" s="176" t="s">
        <v>866</v>
      </c>
      <c r="G52" s="176" t="s">
        <v>899</v>
      </c>
      <c r="H52" s="176"/>
      <c r="I52" s="178" t="s">
        <v>1022</v>
      </c>
      <c r="J52" s="178"/>
      <c r="K52" s="176" t="s">
        <v>17</v>
      </c>
      <c r="L52" s="176"/>
      <c r="M52" s="211"/>
      <c r="N52" s="43"/>
      <c r="O52" s="55" t="s">
        <v>1010</v>
      </c>
      <c r="P52" s="43"/>
      <c r="Q52" s="152"/>
      <c r="R52" s="152"/>
      <c r="S52" s="152"/>
      <c r="T52" s="152"/>
      <c r="U52" s="152"/>
    </row>
    <row r="53" spans="1:21" s="153" customFormat="1" ht="51">
      <c r="A53" s="176" t="s">
        <v>567</v>
      </c>
      <c r="B53" s="174" t="s">
        <v>57</v>
      </c>
      <c r="C53" s="183" t="s">
        <v>18</v>
      </c>
      <c r="D53" s="176" t="s">
        <v>1085</v>
      </c>
      <c r="E53" s="186" t="s">
        <v>1016</v>
      </c>
      <c r="F53" s="176" t="s">
        <v>866</v>
      </c>
      <c r="G53" s="176" t="s">
        <v>900</v>
      </c>
      <c r="H53" s="176"/>
      <c r="I53" s="178" t="s">
        <v>1022</v>
      </c>
      <c r="J53" s="178"/>
      <c r="K53" s="176" t="s">
        <v>17</v>
      </c>
      <c r="L53" s="176"/>
      <c r="M53" s="211"/>
      <c r="N53" s="43"/>
      <c r="O53" s="55" t="s">
        <v>1010</v>
      </c>
      <c r="P53" s="43"/>
      <c r="Q53" s="152"/>
      <c r="R53" s="152"/>
      <c r="S53" s="152"/>
      <c r="T53" s="152"/>
      <c r="U53" s="152"/>
    </row>
    <row r="54" spans="1:21" s="153" customFormat="1" ht="102">
      <c r="A54" s="176" t="s">
        <v>568</v>
      </c>
      <c r="B54" s="174" t="s">
        <v>57</v>
      </c>
      <c r="C54" s="183" t="s">
        <v>19</v>
      </c>
      <c r="D54" s="176" t="s">
        <v>1085</v>
      </c>
      <c r="E54" s="186" t="s">
        <v>1016</v>
      </c>
      <c r="F54" s="176" t="s">
        <v>866</v>
      </c>
      <c r="G54" s="176">
        <v>4</v>
      </c>
      <c r="H54" s="176"/>
      <c r="I54" s="178" t="s">
        <v>1022</v>
      </c>
      <c r="J54" s="178"/>
      <c r="K54" s="176" t="s">
        <v>63</v>
      </c>
      <c r="L54" s="176"/>
      <c r="M54" s="211"/>
      <c r="N54" s="43"/>
      <c r="O54" s="55" t="s">
        <v>1010</v>
      </c>
      <c r="P54" s="43"/>
      <c r="Q54" s="152"/>
      <c r="R54" s="152"/>
      <c r="S54" s="152"/>
      <c r="T54" s="152"/>
      <c r="U54" s="152"/>
    </row>
    <row r="55" spans="1:21" s="153" customFormat="1" ht="30" customHeight="1">
      <c r="A55" s="165" t="s">
        <v>500</v>
      </c>
      <c r="B55" s="166"/>
      <c r="C55" s="167" t="s">
        <v>430</v>
      </c>
      <c r="D55" s="190"/>
      <c r="E55" s="191"/>
      <c r="F55" s="192"/>
      <c r="G55" s="192"/>
      <c r="H55" s="165" t="s">
        <v>799</v>
      </c>
      <c r="I55" s="165" t="s">
        <v>799</v>
      </c>
      <c r="J55" s="172" t="s">
        <v>799</v>
      </c>
      <c r="K55" s="172"/>
      <c r="L55" s="192"/>
      <c r="M55" s="170"/>
      <c r="N55" s="192"/>
      <c r="O55" s="182"/>
      <c r="P55" s="182"/>
      <c r="Q55" s="152">
        <f aca="true" t="shared" si="5" ref="Q55:Q75">IF(E55="þ",1,0)</f>
        <v>0</v>
      </c>
      <c r="R55" s="152">
        <f aca="true" t="shared" si="6" ref="R55:R75">IF(O55="Conforme",1,0)</f>
        <v>0</v>
      </c>
      <c r="S55" s="152">
        <f aca="true" t="shared" si="7" ref="S55:S75">Q55+R55</f>
        <v>0</v>
      </c>
      <c r="T55" s="152">
        <f aca="true" t="shared" si="8" ref="T55:T90">IF(O55="Non Conforme",1,0)</f>
        <v>0</v>
      </c>
      <c r="U55" s="152">
        <f aca="true" t="shared" si="9" ref="U55:U90">Q55+T55</f>
        <v>0</v>
      </c>
    </row>
    <row r="56" spans="1:21" s="153" customFormat="1" ht="25.5">
      <c r="A56" s="176" t="s">
        <v>570</v>
      </c>
      <c r="B56" s="174" t="s">
        <v>57</v>
      </c>
      <c r="C56" s="175" t="s">
        <v>837</v>
      </c>
      <c r="D56" s="176" t="s">
        <v>1147</v>
      </c>
      <c r="E56" s="186" t="s">
        <v>1016</v>
      </c>
      <c r="F56" s="176" t="s">
        <v>865</v>
      </c>
      <c r="G56" s="176" t="s">
        <v>873</v>
      </c>
      <c r="H56" s="176"/>
      <c r="I56" s="178" t="s">
        <v>1022</v>
      </c>
      <c r="J56" s="176"/>
      <c r="K56" s="176" t="s">
        <v>133</v>
      </c>
      <c r="L56" s="176"/>
      <c r="M56" s="211"/>
      <c r="N56" s="43"/>
      <c r="O56" s="55" t="s">
        <v>1010</v>
      </c>
      <c r="P56" s="43"/>
      <c r="Q56" s="152">
        <f t="shared" si="5"/>
        <v>0</v>
      </c>
      <c r="R56" s="152">
        <f t="shared" si="6"/>
        <v>0</v>
      </c>
      <c r="S56" s="152">
        <f t="shared" si="7"/>
        <v>0</v>
      </c>
      <c r="T56" s="152">
        <f t="shared" si="8"/>
        <v>0</v>
      </c>
      <c r="U56" s="152">
        <f t="shared" si="9"/>
        <v>0</v>
      </c>
    </row>
    <row r="57" spans="1:21" s="153" customFormat="1" ht="38.25">
      <c r="A57" s="176" t="s">
        <v>571</v>
      </c>
      <c r="B57" s="174" t="s">
        <v>57</v>
      </c>
      <c r="C57" s="183" t="s">
        <v>1107</v>
      </c>
      <c r="D57" s="176" t="s">
        <v>1146</v>
      </c>
      <c r="E57" s="186" t="s">
        <v>1016</v>
      </c>
      <c r="F57" s="176" t="s">
        <v>865</v>
      </c>
      <c r="G57" s="176" t="s">
        <v>872</v>
      </c>
      <c r="H57" s="176"/>
      <c r="I57" s="178" t="s">
        <v>1022</v>
      </c>
      <c r="J57" s="178"/>
      <c r="K57" s="176" t="s">
        <v>133</v>
      </c>
      <c r="L57" s="176"/>
      <c r="M57" s="210"/>
      <c r="N57" s="43"/>
      <c r="O57" s="55" t="s">
        <v>1010</v>
      </c>
      <c r="P57" s="43"/>
      <c r="Q57" s="152">
        <f t="shared" si="5"/>
        <v>0</v>
      </c>
      <c r="R57" s="152">
        <f t="shared" si="6"/>
        <v>0</v>
      </c>
      <c r="S57" s="152">
        <f t="shared" si="7"/>
        <v>0</v>
      </c>
      <c r="T57" s="152">
        <f t="shared" si="8"/>
        <v>0</v>
      </c>
      <c r="U57" s="152">
        <f t="shared" si="9"/>
        <v>0</v>
      </c>
    </row>
    <row r="58" spans="1:21" s="153" customFormat="1" ht="51">
      <c r="A58" s="176" t="s">
        <v>572</v>
      </c>
      <c r="B58" s="174" t="s">
        <v>57</v>
      </c>
      <c r="C58" s="183" t="s">
        <v>974</v>
      </c>
      <c r="D58" s="176" t="s">
        <v>1146</v>
      </c>
      <c r="E58" s="186" t="s">
        <v>1016</v>
      </c>
      <c r="F58" s="176" t="s">
        <v>865</v>
      </c>
      <c r="G58" s="176" t="s">
        <v>872</v>
      </c>
      <c r="H58" s="176"/>
      <c r="I58" s="178" t="s">
        <v>1022</v>
      </c>
      <c r="J58" s="178"/>
      <c r="K58" s="176" t="s">
        <v>133</v>
      </c>
      <c r="L58" s="176"/>
      <c r="M58" s="210"/>
      <c r="N58" s="43"/>
      <c r="O58" s="55" t="s">
        <v>1010</v>
      </c>
      <c r="P58" s="43"/>
      <c r="Q58" s="152">
        <f t="shared" si="5"/>
        <v>0</v>
      </c>
      <c r="R58" s="152">
        <f t="shared" si="6"/>
        <v>0</v>
      </c>
      <c r="S58" s="152">
        <f t="shared" si="7"/>
        <v>0</v>
      </c>
      <c r="T58" s="152">
        <f t="shared" si="8"/>
        <v>0</v>
      </c>
      <c r="U58" s="152">
        <f t="shared" si="9"/>
        <v>0</v>
      </c>
    </row>
    <row r="59" spans="1:21" s="153" customFormat="1" ht="38.25">
      <c r="A59" s="176" t="s">
        <v>573</v>
      </c>
      <c r="B59" s="174" t="s">
        <v>57</v>
      </c>
      <c r="C59" s="183" t="s">
        <v>838</v>
      </c>
      <c r="D59" s="176" t="s">
        <v>1148</v>
      </c>
      <c r="E59" s="186" t="s">
        <v>1016</v>
      </c>
      <c r="F59" s="176" t="s">
        <v>865</v>
      </c>
      <c r="G59" s="176" t="s">
        <v>874</v>
      </c>
      <c r="H59" s="176"/>
      <c r="I59" s="178" t="s">
        <v>1022</v>
      </c>
      <c r="J59" s="178"/>
      <c r="K59" s="176" t="s">
        <v>133</v>
      </c>
      <c r="L59" s="176"/>
      <c r="M59" s="211"/>
      <c r="N59" s="43"/>
      <c r="O59" s="55" t="s">
        <v>1010</v>
      </c>
      <c r="P59" s="43"/>
      <c r="Q59" s="152">
        <f t="shared" si="5"/>
        <v>0</v>
      </c>
      <c r="R59" s="152">
        <f t="shared" si="6"/>
        <v>0</v>
      </c>
      <c r="S59" s="152">
        <f t="shared" si="7"/>
        <v>0</v>
      </c>
      <c r="T59" s="152">
        <f t="shared" si="8"/>
        <v>0</v>
      </c>
      <c r="U59" s="152">
        <f t="shared" si="9"/>
        <v>0</v>
      </c>
    </row>
    <row r="60" spans="1:21" s="153" customFormat="1" ht="51">
      <c r="A60" s="176" t="s">
        <v>574</v>
      </c>
      <c r="B60" s="174" t="s">
        <v>57</v>
      </c>
      <c r="C60" s="183" t="s">
        <v>839</v>
      </c>
      <c r="D60" s="176" t="s">
        <v>1148</v>
      </c>
      <c r="E60" s="186" t="s">
        <v>1016</v>
      </c>
      <c r="F60" s="176" t="s">
        <v>865</v>
      </c>
      <c r="G60" s="176" t="s">
        <v>874</v>
      </c>
      <c r="H60" s="176"/>
      <c r="I60" s="178" t="s">
        <v>1022</v>
      </c>
      <c r="J60" s="178"/>
      <c r="K60" s="176" t="s">
        <v>133</v>
      </c>
      <c r="L60" s="176"/>
      <c r="M60" s="211"/>
      <c r="N60" s="43"/>
      <c r="O60" s="55" t="s">
        <v>1010</v>
      </c>
      <c r="P60" s="43"/>
      <c r="Q60" s="152">
        <f t="shared" si="5"/>
        <v>0</v>
      </c>
      <c r="R60" s="152">
        <f t="shared" si="6"/>
        <v>0</v>
      </c>
      <c r="S60" s="152">
        <f t="shared" si="7"/>
        <v>0</v>
      </c>
      <c r="T60" s="152">
        <f t="shared" si="8"/>
        <v>0</v>
      </c>
      <c r="U60" s="152">
        <f t="shared" si="9"/>
        <v>0</v>
      </c>
    </row>
    <row r="61" spans="1:21" s="153" customFormat="1" ht="25.5">
      <c r="A61" s="176" t="s">
        <v>575</v>
      </c>
      <c r="B61" s="174" t="s">
        <v>57</v>
      </c>
      <c r="C61" s="183" t="s">
        <v>1078</v>
      </c>
      <c r="D61" s="176" t="s">
        <v>1148</v>
      </c>
      <c r="E61" s="186" t="s">
        <v>1016</v>
      </c>
      <c r="F61" s="176" t="s">
        <v>865</v>
      </c>
      <c r="G61" s="176" t="s">
        <v>874</v>
      </c>
      <c r="H61" s="176"/>
      <c r="I61" s="178" t="s">
        <v>1022</v>
      </c>
      <c r="J61" s="178"/>
      <c r="K61" s="176" t="s">
        <v>133</v>
      </c>
      <c r="L61" s="176"/>
      <c r="M61" s="211"/>
      <c r="N61" s="43"/>
      <c r="O61" s="55" t="s">
        <v>1010</v>
      </c>
      <c r="P61" s="43"/>
      <c r="Q61" s="152">
        <f t="shared" si="5"/>
        <v>0</v>
      </c>
      <c r="R61" s="152">
        <f t="shared" si="6"/>
        <v>0</v>
      </c>
      <c r="S61" s="152">
        <f t="shared" si="7"/>
        <v>0</v>
      </c>
      <c r="T61" s="152">
        <f t="shared" si="8"/>
        <v>0</v>
      </c>
      <c r="U61" s="152">
        <f t="shared" si="9"/>
        <v>0</v>
      </c>
    </row>
    <row r="62" spans="1:21" s="153" customFormat="1" ht="25.5">
      <c r="A62" s="176" t="s">
        <v>576</v>
      </c>
      <c r="B62" s="174" t="s">
        <v>57</v>
      </c>
      <c r="C62" s="183" t="s">
        <v>1079</v>
      </c>
      <c r="D62" s="176" t="s">
        <v>1148</v>
      </c>
      <c r="E62" s="186" t="s">
        <v>1016</v>
      </c>
      <c r="F62" s="176" t="s">
        <v>865</v>
      </c>
      <c r="G62" s="176" t="s">
        <v>875</v>
      </c>
      <c r="H62" s="176"/>
      <c r="I62" s="178" t="s">
        <v>1022</v>
      </c>
      <c r="J62" s="178"/>
      <c r="K62" s="176" t="s">
        <v>133</v>
      </c>
      <c r="L62" s="176"/>
      <c r="M62" s="211"/>
      <c r="N62" s="43"/>
      <c r="O62" s="55" t="s">
        <v>1010</v>
      </c>
      <c r="P62" s="43"/>
      <c r="Q62" s="152">
        <f t="shared" si="5"/>
        <v>0</v>
      </c>
      <c r="R62" s="152">
        <f t="shared" si="6"/>
        <v>0</v>
      </c>
      <c r="S62" s="152">
        <f t="shared" si="7"/>
        <v>0</v>
      </c>
      <c r="T62" s="152">
        <f t="shared" si="8"/>
        <v>0</v>
      </c>
      <c r="U62" s="152">
        <f t="shared" si="9"/>
        <v>0</v>
      </c>
    </row>
    <row r="63" spans="1:21" s="153" customFormat="1" ht="25.5">
      <c r="A63" s="176" t="s">
        <v>577</v>
      </c>
      <c r="B63" s="174" t="s">
        <v>57</v>
      </c>
      <c r="C63" s="183" t="s">
        <v>840</v>
      </c>
      <c r="D63" s="176" t="s">
        <v>1148</v>
      </c>
      <c r="E63" s="186" t="s">
        <v>1016</v>
      </c>
      <c r="F63" s="176" t="s">
        <v>865</v>
      </c>
      <c r="G63" s="176" t="s">
        <v>885</v>
      </c>
      <c r="H63" s="176"/>
      <c r="I63" s="178" t="s">
        <v>1022</v>
      </c>
      <c r="J63" s="178"/>
      <c r="K63" s="176" t="s">
        <v>133</v>
      </c>
      <c r="L63" s="176" t="s">
        <v>976</v>
      </c>
      <c r="M63" s="211"/>
      <c r="N63" s="43"/>
      <c r="O63" s="55" t="s">
        <v>1010</v>
      </c>
      <c r="P63" s="43"/>
      <c r="Q63" s="152">
        <f t="shared" si="5"/>
        <v>0</v>
      </c>
      <c r="R63" s="152">
        <f t="shared" si="6"/>
        <v>0</v>
      </c>
      <c r="S63" s="152">
        <f t="shared" si="7"/>
        <v>0</v>
      </c>
      <c r="T63" s="152">
        <f t="shared" si="8"/>
        <v>0</v>
      </c>
      <c r="U63" s="152">
        <f t="shared" si="9"/>
        <v>0</v>
      </c>
    </row>
    <row r="64" spans="1:21" s="153" customFormat="1" ht="38.25">
      <c r="A64" s="176" t="s">
        <v>578</v>
      </c>
      <c r="B64" s="174" t="s">
        <v>57</v>
      </c>
      <c r="C64" s="175" t="s">
        <v>1031</v>
      </c>
      <c r="D64" s="176" t="s">
        <v>1148</v>
      </c>
      <c r="E64" s="186" t="s">
        <v>1016</v>
      </c>
      <c r="F64" s="176" t="s">
        <v>865</v>
      </c>
      <c r="G64" s="176" t="s">
        <v>885</v>
      </c>
      <c r="H64" s="176"/>
      <c r="I64" s="178" t="s">
        <v>1022</v>
      </c>
      <c r="J64" s="178"/>
      <c r="K64" s="176" t="s">
        <v>133</v>
      </c>
      <c r="L64" s="176"/>
      <c r="M64" s="211"/>
      <c r="N64" s="43"/>
      <c r="O64" s="55" t="s">
        <v>1010</v>
      </c>
      <c r="P64" s="43"/>
      <c r="Q64" s="152">
        <f t="shared" si="5"/>
        <v>0</v>
      </c>
      <c r="R64" s="152">
        <f t="shared" si="6"/>
        <v>0</v>
      </c>
      <c r="S64" s="152">
        <f t="shared" si="7"/>
        <v>0</v>
      </c>
      <c r="T64" s="152">
        <f t="shared" si="8"/>
        <v>0</v>
      </c>
      <c r="U64" s="152">
        <f t="shared" si="9"/>
        <v>0</v>
      </c>
    </row>
    <row r="65" spans="1:21" s="153" customFormat="1" ht="25.5" customHeight="1">
      <c r="A65" s="176" t="s">
        <v>579</v>
      </c>
      <c r="B65" s="174" t="s">
        <v>57</v>
      </c>
      <c r="C65" s="175" t="s">
        <v>841</v>
      </c>
      <c r="D65" s="176" t="s">
        <v>1148</v>
      </c>
      <c r="E65" s="186" t="s">
        <v>1016</v>
      </c>
      <c r="F65" s="176" t="s">
        <v>865</v>
      </c>
      <c r="G65" s="176" t="s">
        <v>885</v>
      </c>
      <c r="H65" s="176"/>
      <c r="I65" s="178" t="s">
        <v>1022</v>
      </c>
      <c r="J65" s="178"/>
      <c r="K65" s="176" t="s">
        <v>133</v>
      </c>
      <c r="L65" s="176"/>
      <c r="M65" s="211"/>
      <c r="N65" s="43"/>
      <c r="O65" s="55" t="s">
        <v>1010</v>
      </c>
      <c r="P65" s="43"/>
      <c r="Q65" s="152">
        <f t="shared" si="5"/>
        <v>0</v>
      </c>
      <c r="R65" s="152">
        <f t="shared" si="6"/>
        <v>0</v>
      </c>
      <c r="S65" s="152">
        <f t="shared" si="7"/>
        <v>0</v>
      </c>
      <c r="T65" s="152">
        <f t="shared" si="8"/>
        <v>0</v>
      </c>
      <c r="U65" s="152">
        <f t="shared" si="9"/>
        <v>0</v>
      </c>
    </row>
    <row r="66" spans="1:21" s="153" customFormat="1" ht="25.5">
      <c r="A66" s="176" t="s">
        <v>580</v>
      </c>
      <c r="B66" s="174" t="s">
        <v>57</v>
      </c>
      <c r="C66" s="175" t="s">
        <v>1099</v>
      </c>
      <c r="D66" s="176" t="s">
        <v>1148</v>
      </c>
      <c r="E66" s="186" t="s">
        <v>1016</v>
      </c>
      <c r="F66" s="176" t="s">
        <v>865</v>
      </c>
      <c r="G66" s="176" t="s">
        <v>885</v>
      </c>
      <c r="H66" s="176"/>
      <c r="I66" s="178" t="s">
        <v>1022</v>
      </c>
      <c r="J66" s="178"/>
      <c r="K66" s="176" t="s">
        <v>133</v>
      </c>
      <c r="L66" s="176"/>
      <c r="M66" s="211"/>
      <c r="N66" s="43"/>
      <c r="O66" s="55" t="s">
        <v>1010</v>
      </c>
      <c r="P66" s="43"/>
      <c r="Q66" s="152">
        <f t="shared" si="5"/>
        <v>0</v>
      </c>
      <c r="R66" s="152">
        <f t="shared" si="6"/>
        <v>0</v>
      </c>
      <c r="S66" s="152">
        <f t="shared" si="7"/>
        <v>0</v>
      </c>
      <c r="T66" s="152">
        <f t="shared" si="8"/>
        <v>0</v>
      </c>
      <c r="U66" s="152">
        <f t="shared" si="9"/>
        <v>0</v>
      </c>
    </row>
    <row r="67" spans="1:21" s="153" customFormat="1" ht="25.5">
      <c r="A67" s="176" t="s">
        <v>581</v>
      </c>
      <c r="B67" s="174" t="s">
        <v>57</v>
      </c>
      <c r="C67" s="175" t="s">
        <v>458</v>
      </c>
      <c r="D67" s="176" t="s">
        <v>1148</v>
      </c>
      <c r="E67" s="186" t="s">
        <v>1016</v>
      </c>
      <c r="F67" s="176" t="s">
        <v>865</v>
      </c>
      <c r="G67" s="176" t="s">
        <v>885</v>
      </c>
      <c r="H67" s="176"/>
      <c r="I67" s="178" t="s">
        <v>1022</v>
      </c>
      <c r="J67" s="178"/>
      <c r="K67" s="176" t="s">
        <v>133</v>
      </c>
      <c r="L67" s="176" t="s">
        <v>976</v>
      </c>
      <c r="M67" s="211"/>
      <c r="N67" s="43"/>
      <c r="O67" s="55" t="s">
        <v>1010</v>
      </c>
      <c r="P67" s="43"/>
      <c r="Q67" s="152">
        <f t="shared" si="5"/>
        <v>0</v>
      </c>
      <c r="R67" s="152">
        <f t="shared" si="6"/>
        <v>0</v>
      </c>
      <c r="S67" s="152">
        <f t="shared" si="7"/>
        <v>0</v>
      </c>
      <c r="T67" s="152">
        <f t="shared" si="8"/>
        <v>0</v>
      </c>
      <c r="U67" s="152">
        <f t="shared" si="9"/>
        <v>0</v>
      </c>
    </row>
    <row r="68" spans="1:21" s="153" customFormat="1" ht="114.75">
      <c r="A68" s="176" t="s">
        <v>582</v>
      </c>
      <c r="B68" s="174" t="s">
        <v>57</v>
      </c>
      <c r="C68" s="183" t="s">
        <v>460</v>
      </c>
      <c r="D68" s="176" t="s">
        <v>1151</v>
      </c>
      <c r="E68" s="186" t="s">
        <v>1016</v>
      </c>
      <c r="F68" s="176" t="s">
        <v>865</v>
      </c>
      <c r="G68" s="176" t="s">
        <v>886</v>
      </c>
      <c r="H68" s="176"/>
      <c r="I68" s="178" t="s">
        <v>1022</v>
      </c>
      <c r="J68" s="178"/>
      <c r="K68" s="176" t="s">
        <v>133</v>
      </c>
      <c r="L68" s="176"/>
      <c r="M68" s="211"/>
      <c r="N68" s="43"/>
      <c r="O68" s="55" t="s">
        <v>1010</v>
      </c>
      <c r="P68" s="43"/>
      <c r="Q68" s="152">
        <f t="shared" si="5"/>
        <v>0</v>
      </c>
      <c r="R68" s="152">
        <f t="shared" si="6"/>
        <v>0</v>
      </c>
      <c r="S68" s="152">
        <f t="shared" si="7"/>
        <v>0</v>
      </c>
      <c r="T68" s="152">
        <f t="shared" si="8"/>
        <v>0</v>
      </c>
      <c r="U68" s="152">
        <f t="shared" si="9"/>
        <v>0</v>
      </c>
    </row>
    <row r="69" spans="1:21" s="153" customFormat="1" ht="38.25">
      <c r="A69" s="176" t="s">
        <v>583</v>
      </c>
      <c r="B69" s="174" t="s">
        <v>57</v>
      </c>
      <c r="C69" s="183" t="s">
        <v>461</v>
      </c>
      <c r="D69" s="176" t="s">
        <v>1148</v>
      </c>
      <c r="E69" s="186" t="s">
        <v>1016</v>
      </c>
      <c r="F69" s="176" t="s">
        <v>865</v>
      </c>
      <c r="G69" s="176" t="s">
        <v>887</v>
      </c>
      <c r="H69" s="176"/>
      <c r="I69" s="178" t="s">
        <v>1022</v>
      </c>
      <c r="J69" s="178"/>
      <c r="K69" s="176" t="s">
        <v>133</v>
      </c>
      <c r="L69" s="176"/>
      <c r="M69" s="211"/>
      <c r="N69" s="43"/>
      <c r="O69" s="55" t="s">
        <v>1010</v>
      </c>
      <c r="P69" s="43"/>
      <c r="Q69" s="152">
        <f t="shared" si="5"/>
        <v>0</v>
      </c>
      <c r="R69" s="152">
        <f t="shared" si="6"/>
        <v>0</v>
      </c>
      <c r="S69" s="152">
        <f t="shared" si="7"/>
        <v>0</v>
      </c>
      <c r="T69" s="152">
        <f t="shared" si="8"/>
        <v>0</v>
      </c>
      <c r="U69" s="152">
        <f t="shared" si="9"/>
        <v>0</v>
      </c>
    </row>
    <row r="70" spans="1:21" s="153" customFormat="1" ht="25.5">
      <c r="A70" s="176" t="s">
        <v>584</v>
      </c>
      <c r="B70" s="174" t="s">
        <v>57</v>
      </c>
      <c r="C70" s="183" t="s">
        <v>462</v>
      </c>
      <c r="D70" s="176" t="s">
        <v>1152</v>
      </c>
      <c r="E70" s="186" t="s">
        <v>1016</v>
      </c>
      <c r="F70" s="176" t="s">
        <v>865</v>
      </c>
      <c r="G70" s="176" t="s">
        <v>888</v>
      </c>
      <c r="H70" s="176"/>
      <c r="I70" s="178" t="s">
        <v>1022</v>
      </c>
      <c r="J70" s="178"/>
      <c r="K70" s="176" t="s">
        <v>133</v>
      </c>
      <c r="L70" s="176"/>
      <c r="M70" s="211"/>
      <c r="N70" s="43"/>
      <c r="O70" s="55" t="s">
        <v>1010</v>
      </c>
      <c r="P70" s="43"/>
      <c r="Q70" s="152">
        <f t="shared" si="5"/>
        <v>0</v>
      </c>
      <c r="R70" s="152">
        <f t="shared" si="6"/>
        <v>0</v>
      </c>
      <c r="S70" s="152">
        <f t="shared" si="7"/>
        <v>0</v>
      </c>
      <c r="T70" s="152">
        <f t="shared" si="8"/>
        <v>0</v>
      </c>
      <c r="U70" s="152">
        <f t="shared" si="9"/>
        <v>0</v>
      </c>
    </row>
    <row r="71" spans="1:21" s="153" customFormat="1" ht="63.75">
      <c r="A71" s="176" t="s">
        <v>585</v>
      </c>
      <c r="B71" s="174" t="s">
        <v>57</v>
      </c>
      <c r="C71" s="183" t="s">
        <v>1089</v>
      </c>
      <c r="D71" s="184" t="s">
        <v>1149</v>
      </c>
      <c r="E71" s="186" t="s">
        <v>1016</v>
      </c>
      <c r="F71" s="176" t="s">
        <v>865</v>
      </c>
      <c r="G71" s="176" t="s">
        <v>889</v>
      </c>
      <c r="H71" s="176"/>
      <c r="I71" s="178" t="s">
        <v>1022</v>
      </c>
      <c r="J71" s="178"/>
      <c r="K71" s="176" t="s">
        <v>133</v>
      </c>
      <c r="L71" s="176"/>
      <c r="M71" s="211"/>
      <c r="N71" s="43"/>
      <c r="O71" s="55" t="s">
        <v>1010</v>
      </c>
      <c r="P71" s="43"/>
      <c r="Q71" s="152">
        <f t="shared" si="5"/>
        <v>0</v>
      </c>
      <c r="R71" s="152">
        <f t="shared" si="6"/>
        <v>0</v>
      </c>
      <c r="S71" s="152">
        <f t="shared" si="7"/>
        <v>0</v>
      </c>
      <c r="T71" s="152">
        <f t="shared" si="8"/>
        <v>0</v>
      </c>
      <c r="U71" s="152">
        <f t="shared" si="9"/>
        <v>0</v>
      </c>
    </row>
    <row r="72" spans="1:21" s="153" customFormat="1" ht="51">
      <c r="A72" s="176" t="s">
        <v>586</v>
      </c>
      <c r="B72" s="174" t="s">
        <v>57</v>
      </c>
      <c r="C72" s="183" t="s">
        <v>1101</v>
      </c>
      <c r="D72" s="184" t="s">
        <v>1149</v>
      </c>
      <c r="E72" s="186" t="s">
        <v>1016</v>
      </c>
      <c r="F72" s="176" t="s">
        <v>865</v>
      </c>
      <c r="G72" s="176" t="s">
        <v>889</v>
      </c>
      <c r="H72" s="176"/>
      <c r="I72" s="178" t="s">
        <v>1022</v>
      </c>
      <c r="J72" s="178"/>
      <c r="K72" s="176" t="s">
        <v>133</v>
      </c>
      <c r="L72" s="176"/>
      <c r="M72" s="211"/>
      <c r="N72" s="43"/>
      <c r="O72" s="55" t="s">
        <v>1010</v>
      </c>
      <c r="P72" s="43"/>
      <c r="Q72" s="152">
        <f t="shared" si="5"/>
        <v>0</v>
      </c>
      <c r="R72" s="152">
        <f t="shared" si="6"/>
        <v>0</v>
      </c>
      <c r="S72" s="152">
        <f t="shared" si="7"/>
        <v>0</v>
      </c>
      <c r="T72" s="152">
        <f t="shared" si="8"/>
        <v>0</v>
      </c>
      <c r="U72" s="152">
        <f t="shared" si="9"/>
        <v>0</v>
      </c>
    </row>
    <row r="73" spans="1:21" s="153" customFormat="1" ht="38.25">
      <c r="A73" s="176" t="s">
        <v>587</v>
      </c>
      <c r="B73" s="174" t="s">
        <v>57</v>
      </c>
      <c r="C73" s="183" t="s">
        <v>1090</v>
      </c>
      <c r="D73" s="184" t="s">
        <v>1150</v>
      </c>
      <c r="E73" s="186" t="s">
        <v>1016</v>
      </c>
      <c r="F73" s="176" t="s">
        <v>865</v>
      </c>
      <c r="G73" s="176" t="s">
        <v>890</v>
      </c>
      <c r="H73" s="176"/>
      <c r="I73" s="178" t="s">
        <v>1022</v>
      </c>
      <c r="J73" s="178"/>
      <c r="K73" s="176" t="s">
        <v>133</v>
      </c>
      <c r="L73" s="176"/>
      <c r="M73" s="211"/>
      <c r="N73" s="43"/>
      <c r="O73" s="55" t="s">
        <v>1010</v>
      </c>
      <c r="P73" s="43"/>
      <c r="Q73" s="152">
        <f t="shared" si="5"/>
        <v>0</v>
      </c>
      <c r="R73" s="152">
        <f t="shared" si="6"/>
        <v>0</v>
      </c>
      <c r="S73" s="152">
        <f t="shared" si="7"/>
        <v>0</v>
      </c>
      <c r="T73" s="152">
        <f t="shared" si="8"/>
        <v>0</v>
      </c>
      <c r="U73" s="152">
        <f t="shared" si="9"/>
        <v>0</v>
      </c>
    </row>
    <row r="74" spans="1:21" s="153" customFormat="1" ht="38.25">
      <c r="A74" s="176" t="s">
        <v>588</v>
      </c>
      <c r="B74" s="174" t="s">
        <v>57</v>
      </c>
      <c r="C74" s="183" t="s">
        <v>1091</v>
      </c>
      <c r="D74" s="184" t="s">
        <v>1150</v>
      </c>
      <c r="E74" s="186" t="s">
        <v>1016</v>
      </c>
      <c r="F74" s="176" t="s">
        <v>865</v>
      </c>
      <c r="G74" s="176" t="s">
        <v>890</v>
      </c>
      <c r="H74" s="176"/>
      <c r="I74" s="178" t="s">
        <v>1022</v>
      </c>
      <c r="J74" s="178"/>
      <c r="K74" s="176" t="s">
        <v>133</v>
      </c>
      <c r="L74" s="176"/>
      <c r="M74" s="211"/>
      <c r="N74" s="43"/>
      <c r="O74" s="55" t="s">
        <v>1010</v>
      </c>
      <c r="P74" s="43"/>
      <c r="Q74" s="152">
        <f t="shared" si="5"/>
        <v>0</v>
      </c>
      <c r="R74" s="152">
        <f t="shared" si="6"/>
        <v>0</v>
      </c>
      <c r="S74" s="152">
        <f t="shared" si="7"/>
        <v>0</v>
      </c>
      <c r="T74" s="152">
        <f t="shared" si="8"/>
        <v>0</v>
      </c>
      <c r="U74" s="152">
        <f t="shared" si="9"/>
        <v>0</v>
      </c>
    </row>
    <row r="75" spans="1:21" s="153" customFormat="1" ht="38.25">
      <c r="A75" s="176" t="s">
        <v>589</v>
      </c>
      <c r="B75" s="174" t="s">
        <v>57</v>
      </c>
      <c r="C75" s="183" t="s">
        <v>1092</v>
      </c>
      <c r="D75" s="184" t="s">
        <v>1150</v>
      </c>
      <c r="E75" s="186" t="s">
        <v>1016</v>
      </c>
      <c r="F75" s="176" t="s">
        <v>865</v>
      </c>
      <c r="G75" s="176" t="s">
        <v>890</v>
      </c>
      <c r="H75" s="176"/>
      <c r="I75" s="178" t="s">
        <v>1022</v>
      </c>
      <c r="J75" s="178"/>
      <c r="K75" s="176" t="s">
        <v>133</v>
      </c>
      <c r="L75" s="176" t="s">
        <v>1025</v>
      </c>
      <c r="M75" s="211"/>
      <c r="N75" s="43"/>
      <c r="O75" s="55" t="s">
        <v>1010</v>
      </c>
      <c r="P75" s="43"/>
      <c r="Q75" s="152">
        <f t="shared" si="5"/>
        <v>0</v>
      </c>
      <c r="R75" s="152">
        <f t="shared" si="6"/>
        <v>0</v>
      </c>
      <c r="S75" s="152">
        <f t="shared" si="7"/>
        <v>0</v>
      </c>
      <c r="T75" s="152">
        <f t="shared" si="8"/>
        <v>0</v>
      </c>
      <c r="U75" s="152">
        <f t="shared" si="9"/>
        <v>0</v>
      </c>
    </row>
    <row r="76" spans="1:21" s="153" customFormat="1" ht="38.25">
      <c r="A76" s="176" t="s">
        <v>590</v>
      </c>
      <c r="B76" s="174" t="s">
        <v>57</v>
      </c>
      <c r="C76" s="183" t="s">
        <v>1093</v>
      </c>
      <c r="D76" s="184" t="s">
        <v>1150</v>
      </c>
      <c r="E76" s="186" t="s">
        <v>1016</v>
      </c>
      <c r="F76" s="176" t="s">
        <v>865</v>
      </c>
      <c r="G76" s="176" t="s">
        <v>890</v>
      </c>
      <c r="H76" s="176"/>
      <c r="I76" s="178" t="s">
        <v>1022</v>
      </c>
      <c r="J76" s="178"/>
      <c r="K76" s="176" t="s">
        <v>133</v>
      </c>
      <c r="L76" s="176" t="s">
        <v>1025</v>
      </c>
      <c r="M76" s="211"/>
      <c r="N76" s="43"/>
      <c r="O76" s="55" t="s">
        <v>1010</v>
      </c>
      <c r="P76" s="43"/>
      <c r="Q76" s="152">
        <f aca="true" t="shared" si="10" ref="Q76:Q90">IF(E76="þ",1,0)</f>
        <v>0</v>
      </c>
      <c r="R76" s="152">
        <f aca="true" t="shared" si="11" ref="R76:R90">IF(O76="Conforme",1,0)</f>
        <v>0</v>
      </c>
      <c r="S76" s="152">
        <f aca="true" t="shared" si="12" ref="S76:S90">Q76+R76</f>
        <v>0</v>
      </c>
      <c r="T76" s="152">
        <f t="shared" si="8"/>
        <v>0</v>
      </c>
      <c r="U76" s="152">
        <f t="shared" si="9"/>
        <v>0</v>
      </c>
    </row>
    <row r="77" spans="1:21" s="153" customFormat="1" ht="38.25">
      <c r="A77" s="176" t="s">
        <v>591</v>
      </c>
      <c r="B77" s="174" t="s">
        <v>57</v>
      </c>
      <c r="C77" s="183" t="s">
        <v>1094</v>
      </c>
      <c r="D77" s="184" t="s">
        <v>1150</v>
      </c>
      <c r="E77" s="186" t="s">
        <v>1016</v>
      </c>
      <c r="F77" s="176" t="s">
        <v>865</v>
      </c>
      <c r="G77" s="176" t="s">
        <v>890</v>
      </c>
      <c r="H77" s="176"/>
      <c r="I77" s="178" t="s">
        <v>1022</v>
      </c>
      <c r="J77" s="178"/>
      <c r="K77" s="176" t="s">
        <v>133</v>
      </c>
      <c r="L77" s="176" t="s">
        <v>1025</v>
      </c>
      <c r="M77" s="211"/>
      <c r="N77" s="43"/>
      <c r="O77" s="55" t="s">
        <v>1010</v>
      </c>
      <c r="P77" s="43"/>
      <c r="Q77" s="152">
        <f t="shared" si="10"/>
        <v>0</v>
      </c>
      <c r="R77" s="152">
        <f t="shared" si="11"/>
        <v>0</v>
      </c>
      <c r="S77" s="152">
        <f t="shared" si="12"/>
        <v>0</v>
      </c>
      <c r="T77" s="152">
        <f t="shared" si="8"/>
        <v>0</v>
      </c>
      <c r="U77" s="152">
        <f t="shared" si="9"/>
        <v>0</v>
      </c>
    </row>
    <row r="78" spans="1:21" s="153" customFormat="1" ht="38.25">
      <c r="A78" s="176" t="s">
        <v>592</v>
      </c>
      <c r="B78" s="174" t="s">
        <v>57</v>
      </c>
      <c r="C78" s="183" t="s">
        <v>1095</v>
      </c>
      <c r="D78" s="184" t="s">
        <v>1150</v>
      </c>
      <c r="E78" s="186" t="s">
        <v>1016</v>
      </c>
      <c r="F78" s="176" t="s">
        <v>865</v>
      </c>
      <c r="G78" s="176" t="s">
        <v>890</v>
      </c>
      <c r="H78" s="176"/>
      <c r="I78" s="178" t="s">
        <v>1022</v>
      </c>
      <c r="J78" s="178"/>
      <c r="K78" s="176" t="s">
        <v>133</v>
      </c>
      <c r="L78" s="176" t="s">
        <v>1025</v>
      </c>
      <c r="M78" s="211"/>
      <c r="N78" s="43"/>
      <c r="O78" s="55" t="s">
        <v>1010</v>
      </c>
      <c r="P78" s="43"/>
      <c r="Q78" s="152">
        <f t="shared" si="10"/>
        <v>0</v>
      </c>
      <c r="R78" s="152">
        <f t="shared" si="11"/>
        <v>0</v>
      </c>
      <c r="S78" s="152">
        <f t="shared" si="12"/>
        <v>0</v>
      </c>
      <c r="T78" s="152">
        <f t="shared" si="8"/>
        <v>0</v>
      </c>
      <c r="U78" s="152">
        <f t="shared" si="9"/>
        <v>0</v>
      </c>
    </row>
    <row r="79" spans="1:21" s="153" customFormat="1" ht="89.25">
      <c r="A79" s="176" t="s">
        <v>593</v>
      </c>
      <c r="B79" s="174" t="s">
        <v>57</v>
      </c>
      <c r="C79" s="183" t="s">
        <v>1096</v>
      </c>
      <c r="D79" s="184" t="s">
        <v>1075</v>
      </c>
      <c r="E79" s="186" t="s">
        <v>1016</v>
      </c>
      <c r="F79" s="176" t="s">
        <v>865</v>
      </c>
      <c r="G79" s="176">
        <v>8</v>
      </c>
      <c r="H79" s="178"/>
      <c r="I79" s="178" t="s">
        <v>1022</v>
      </c>
      <c r="J79" s="178"/>
      <c r="K79" s="176" t="s">
        <v>133</v>
      </c>
      <c r="L79" s="176"/>
      <c r="M79" s="211"/>
      <c r="N79" s="43"/>
      <c r="O79" s="55" t="s">
        <v>1010</v>
      </c>
      <c r="P79" s="43"/>
      <c r="Q79" s="152">
        <f t="shared" si="10"/>
        <v>0</v>
      </c>
      <c r="R79" s="152">
        <f t="shared" si="11"/>
        <v>0</v>
      </c>
      <c r="S79" s="152">
        <f t="shared" si="12"/>
        <v>0</v>
      </c>
      <c r="T79" s="152">
        <f t="shared" si="8"/>
        <v>0</v>
      </c>
      <c r="U79" s="152">
        <f t="shared" si="9"/>
        <v>0</v>
      </c>
    </row>
    <row r="80" spans="1:21" s="153" customFormat="1" ht="76.5">
      <c r="A80" s="176" t="s">
        <v>594</v>
      </c>
      <c r="B80" s="174" t="s">
        <v>57</v>
      </c>
      <c r="C80" s="183" t="s">
        <v>1037</v>
      </c>
      <c r="D80" s="184" t="s">
        <v>1075</v>
      </c>
      <c r="E80" s="186" t="s">
        <v>1016</v>
      </c>
      <c r="F80" s="176" t="s">
        <v>865</v>
      </c>
      <c r="G80" s="176">
        <v>8</v>
      </c>
      <c r="H80" s="176"/>
      <c r="I80" s="178" t="s">
        <v>1022</v>
      </c>
      <c r="J80" s="178"/>
      <c r="K80" s="176" t="s">
        <v>133</v>
      </c>
      <c r="L80" s="176"/>
      <c r="M80" s="211"/>
      <c r="N80" s="43"/>
      <c r="O80" s="55" t="s">
        <v>1010</v>
      </c>
      <c r="P80" s="43"/>
      <c r="Q80" s="152">
        <f t="shared" si="10"/>
        <v>0</v>
      </c>
      <c r="R80" s="152">
        <f t="shared" si="11"/>
        <v>0</v>
      </c>
      <c r="S80" s="152">
        <f t="shared" si="12"/>
        <v>0</v>
      </c>
      <c r="T80" s="152">
        <f t="shared" si="8"/>
        <v>0</v>
      </c>
      <c r="U80" s="152">
        <f t="shared" si="9"/>
        <v>0</v>
      </c>
    </row>
    <row r="81" spans="1:21" s="153" customFormat="1" ht="38.25">
      <c r="A81" s="176" t="s">
        <v>595</v>
      </c>
      <c r="B81" s="174" t="s">
        <v>57</v>
      </c>
      <c r="C81" s="183" t="s">
        <v>1103</v>
      </c>
      <c r="D81" s="184" t="s">
        <v>1076</v>
      </c>
      <c r="E81" s="186" t="s">
        <v>1016</v>
      </c>
      <c r="F81" s="176" t="s">
        <v>865</v>
      </c>
      <c r="G81" s="176" t="s">
        <v>891</v>
      </c>
      <c r="H81" s="176"/>
      <c r="I81" s="178" t="s">
        <v>1022</v>
      </c>
      <c r="J81" s="178"/>
      <c r="K81" s="176" t="s">
        <v>133</v>
      </c>
      <c r="L81" s="175"/>
      <c r="M81" s="210"/>
      <c r="N81" s="43"/>
      <c r="O81" s="55" t="s">
        <v>1010</v>
      </c>
      <c r="P81" s="43"/>
      <c r="Q81" s="152">
        <f t="shared" si="10"/>
        <v>0</v>
      </c>
      <c r="R81" s="152">
        <f t="shared" si="11"/>
        <v>0</v>
      </c>
      <c r="S81" s="152">
        <f t="shared" si="12"/>
        <v>0</v>
      </c>
      <c r="T81" s="152">
        <f t="shared" si="8"/>
        <v>0</v>
      </c>
      <c r="U81" s="152">
        <f t="shared" si="9"/>
        <v>0</v>
      </c>
    </row>
    <row r="82" spans="1:21" s="153" customFormat="1" ht="63.75">
      <c r="A82" s="176" t="s">
        <v>596</v>
      </c>
      <c r="B82" s="174" t="s">
        <v>57</v>
      </c>
      <c r="C82" s="183" t="s">
        <v>1104</v>
      </c>
      <c r="D82" s="184" t="s">
        <v>1076</v>
      </c>
      <c r="E82" s="186" t="s">
        <v>1016</v>
      </c>
      <c r="F82" s="176" t="s">
        <v>865</v>
      </c>
      <c r="G82" s="176" t="s">
        <v>892</v>
      </c>
      <c r="H82" s="176"/>
      <c r="I82" s="178" t="s">
        <v>1022</v>
      </c>
      <c r="J82" s="178"/>
      <c r="K82" s="176" t="s">
        <v>133</v>
      </c>
      <c r="L82" s="175" t="s">
        <v>38</v>
      </c>
      <c r="M82" s="210"/>
      <c r="N82" s="43"/>
      <c r="O82" s="55" t="s">
        <v>1010</v>
      </c>
      <c r="P82" s="43"/>
      <c r="Q82" s="152">
        <f t="shared" si="10"/>
        <v>0</v>
      </c>
      <c r="R82" s="152">
        <f t="shared" si="11"/>
        <v>0</v>
      </c>
      <c r="S82" s="152">
        <f t="shared" si="12"/>
        <v>0</v>
      </c>
      <c r="T82" s="152">
        <f t="shared" si="8"/>
        <v>0</v>
      </c>
      <c r="U82" s="152">
        <f t="shared" si="9"/>
        <v>0</v>
      </c>
    </row>
    <row r="83" spans="1:21" s="153" customFormat="1" ht="102">
      <c r="A83" s="176" t="s">
        <v>597</v>
      </c>
      <c r="B83" s="174" t="s">
        <v>57</v>
      </c>
      <c r="C83" s="183" t="s">
        <v>1105</v>
      </c>
      <c r="D83" s="184" t="s">
        <v>1076</v>
      </c>
      <c r="E83" s="186" t="s">
        <v>1016</v>
      </c>
      <c r="F83" s="176" t="s">
        <v>865</v>
      </c>
      <c r="G83" s="176" t="s">
        <v>893</v>
      </c>
      <c r="H83" s="176"/>
      <c r="I83" s="178" t="s">
        <v>1022</v>
      </c>
      <c r="J83" s="178"/>
      <c r="K83" s="176" t="s">
        <v>133</v>
      </c>
      <c r="L83" s="176" t="s">
        <v>39</v>
      </c>
      <c r="M83" s="211"/>
      <c r="N83" s="43"/>
      <c r="O83" s="55" t="s">
        <v>1010</v>
      </c>
      <c r="P83" s="43"/>
      <c r="Q83" s="152">
        <f t="shared" si="10"/>
        <v>0</v>
      </c>
      <c r="R83" s="152">
        <f t="shared" si="11"/>
        <v>0</v>
      </c>
      <c r="S83" s="152">
        <f t="shared" si="12"/>
        <v>0</v>
      </c>
      <c r="T83" s="152">
        <f t="shared" si="8"/>
        <v>0</v>
      </c>
      <c r="U83" s="152">
        <f t="shared" si="9"/>
        <v>0</v>
      </c>
    </row>
    <row r="84" spans="1:21" s="153" customFormat="1" ht="137.25" customHeight="1">
      <c r="A84" s="176" t="s">
        <v>598</v>
      </c>
      <c r="B84" s="174" t="s">
        <v>57</v>
      </c>
      <c r="C84" s="183" t="s">
        <v>1106</v>
      </c>
      <c r="D84" s="184" t="s">
        <v>1076</v>
      </c>
      <c r="E84" s="186" t="s">
        <v>1016</v>
      </c>
      <c r="F84" s="176" t="s">
        <v>865</v>
      </c>
      <c r="G84" s="176" t="s">
        <v>894</v>
      </c>
      <c r="H84" s="176"/>
      <c r="I84" s="178" t="s">
        <v>1022</v>
      </c>
      <c r="J84" s="178"/>
      <c r="K84" s="176" t="s">
        <v>133</v>
      </c>
      <c r="L84" s="175" t="s">
        <v>441</v>
      </c>
      <c r="M84" s="210"/>
      <c r="N84" s="43"/>
      <c r="O84" s="55" t="s">
        <v>1010</v>
      </c>
      <c r="P84" s="43"/>
      <c r="Q84" s="152">
        <f t="shared" si="10"/>
        <v>0</v>
      </c>
      <c r="R84" s="152">
        <f t="shared" si="11"/>
        <v>0</v>
      </c>
      <c r="S84" s="152">
        <f t="shared" si="12"/>
        <v>0</v>
      </c>
      <c r="T84" s="152">
        <f t="shared" si="8"/>
        <v>0</v>
      </c>
      <c r="U84" s="152">
        <f t="shared" si="9"/>
        <v>0</v>
      </c>
    </row>
    <row r="85" spans="1:21" s="153" customFormat="1" ht="127.5">
      <c r="A85" s="176" t="s">
        <v>599</v>
      </c>
      <c r="B85" s="174" t="s">
        <v>57</v>
      </c>
      <c r="C85" s="183" t="s">
        <v>1097</v>
      </c>
      <c r="D85" s="184" t="s">
        <v>1076</v>
      </c>
      <c r="E85" s="186" t="s">
        <v>1016</v>
      </c>
      <c r="F85" s="176" t="s">
        <v>865</v>
      </c>
      <c r="G85" s="176" t="s">
        <v>895</v>
      </c>
      <c r="H85" s="176"/>
      <c r="I85" s="178" t="s">
        <v>1022</v>
      </c>
      <c r="J85" s="178"/>
      <c r="K85" s="176" t="s">
        <v>133</v>
      </c>
      <c r="L85" s="195" t="s">
        <v>40</v>
      </c>
      <c r="M85" s="210"/>
      <c r="N85" s="43"/>
      <c r="O85" s="55" t="s">
        <v>1010</v>
      </c>
      <c r="P85" s="43"/>
      <c r="Q85" s="152">
        <f t="shared" si="10"/>
        <v>0</v>
      </c>
      <c r="R85" s="152">
        <f t="shared" si="11"/>
        <v>0</v>
      </c>
      <c r="S85" s="152">
        <f t="shared" si="12"/>
        <v>0</v>
      </c>
      <c r="T85" s="152">
        <f t="shared" si="8"/>
        <v>0</v>
      </c>
      <c r="U85" s="152">
        <f t="shared" si="9"/>
        <v>0</v>
      </c>
    </row>
    <row r="86" spans="1:21" s="153" customFormat="1" ht="38.25">
      <c r="A86" s="176" t="s">
        <v>600</v>
      </c>
      <c r="B86" s="174" t="s">
        <v>57</v>
      </c>
      <c r="C86" s="183" t="s">
        <v>42</v>
      </c>
      <c r="D86" s="184" t="s">
        <v>1076</v>
      </c>
      <c r="E86" s="186" t="s">
        <v>1016</v>
      </c>
      <c r="F86" s="176" t="s">
        <v>865</v>
      </c>
      <c r="G86" s="176" t="s">
        <v>896</v>
      </c>
      <c r="H86" s="176"/>
      <c r="I86" s="178" t="s">
        <v>1022</v>
      </c>
      <c r="J86" s="178"/>
      <c r="K86" s="176" t="s">
        <v>133</v>
      </c>
      <c r="L86" s="175"/>
      <c r="M86" s="210"/>
      <c r="N86" s="43"/>
      <c r="O86" s="55" t="s">
        <v>1010</v>
      </c>
      <c r="P86" s="43"/>
      <c r="Q86" s="152">
        <f t="shared" si="10"/>
        <v>0</v>
      </c>
      <c r="R86" s="152">
        <f t="shared" si="11"/>
        <v>0</v>
      </c>
      <c r="S86" s="152">
        <f t="shared" si="12"/>
        <v>0</v>
      </c>
      <c r="T86" s="152">
        <f t="shared" si="8"/>
        <v>0</v>
      </c>
      <c r="U86" s="152">
        <f t="shared" si="9"/>
        <v>0</v>
      </c>
    </row>
    <row r="87" spans="1:21" s="153" customFormat="1" ht="25.5" customHeight="1">
      <c r="A87" s="165" t="s">
        <v>502</v>
      </c>
      <c r="B87" s="166"/>
      <c r="C87" s="167" t="s">
        <v>431</v>
      </c>
      <c r="D87" s="190"/>
      <c r="E87" s="191"/>
      <c r="F87" s="192"/>
      <c r="G87" s="192"/>
      <c r="H87" s="165" t="s">
        <v>799</v>
      </c>
      <c r="I87" s="165" t="s">
        <v>799</v>
      </c>
      <c r="J87" s="172" t="s">
        <v>799</v>
      </c>
      <c r="K87" s="172"/>
      <c r="L87" s="192"/>
      <c r="M87" s="170"/>
      <c r="N87" s="192"/>
      <c r="O87" s="182"/>
      <c r="P87" s="182"/>
      <c r="Q87" s="152">
        <f t="shared" si="10"/>
        <v>0</v>
      </c>
      <c r="R87" s="152">
        <f t="shared" si="11"/>
        <v>0</v>
      </c>
      <c r="S87" s="152">
        <f t="shared" si="12"/>
        <v>0</v>
      </c>
      <c r="T87" s="152">
        <f t="shared" si="8"/>
        <v>0</v>
      </c>
      <c r="U87" s="152">
        <f t="shared" si="9"/>
        <v>0</v>
      </c>
    </row>
    <row r="88" spans="1:21" s="153" customFormat="1" ht="51">
      <c r="A88" s="174" t="s">
        <v>604</v>
      </c>
      <c r="B88" s="174" t="s">
        <v>57</v>
      </c>
      <c r="C88" s="175" t="s">
        <v>1098</v>
      </c>
      <c r="D88" s="184" t="s">
        <v>1149</v>
      </c>
      <c r="E88" s="186" t="s">
        <v>1016</v>
      </c>
      <c r="F88" s="176" t="s">
        <v>865</v>
      </c>
      <c r="G88" s="176" t="s">
        <v>877</v>
      </c>
      <c r="H88" s="176"/>
      <c r="I88" s="178" t="s">
        <v>1022</v>
      </c>
      <c r="J88" s="176"/>
      <c r="K88" s="176" t="s">
        <v>383</v>
      </c>
      <c r="L88" s="176"/>
      <c r="M88" s="211"/>
      <c r="N88" s="43"/>
      <c r="O88" s="55" t="s">
        <v>1010</v>
      </c>
      <c r="P88" s="43"/>
      <c r="Q88" s="152">
        <f t="shared" si="10"/>
        <v>0</v>
      </c>
      <c r="R88" s="152">
        <f t="shared" si="11"/>
        <v>0</v>
      </c>
      <c r="S88" s="152">
        <f t="shared" si="12"/>
        <v>0</v>
      </c>
      <c r="T88" s="152">
        <f t="shared" si="8"/>
        <v>0</v>
      </c>
      <c r="U88" s="152">
        <f t="shared" si="9"/>
        <v>0</v>
      </c>
    </row>
    <row r="89" spans="1:21" s="153" customFormat="1" ht="51">
      <c r="A89" s="174" t="s">
        <v>605</v>
      </c>
      <c r="B89" s="174" t="s">
        <v>57</v>
      </c>
      <c r="C89" s="175" t="s">
        <v>1038</v>
      </c>
      <c r="D89" s="184" t="s">
        <v>1149</v>
      </c>
      <c r="E89" s="186" t="s">
        <v>1016</v>
      </c>
      <c r="F89" s="176" t="s">
        <v>865</v>
      </c>
      <c r="G89" s="176" t="s">
        <v>877</v>
      </c>
      <c r="H89" s="176"/>
      <c r="I89" s="178" t="s">
        <v>1022</v>
      </c>
      <c r="J89" s="176"/>
      <c r="K89" s="176" t="s">
        <v>383</v>
      </c>
      <c r="L89" s="176"/>
      <c r="M89" s="211"/>
      <c r="N89" s="43"/>
      <c r="O89" s="55" t="s">
        <v>1010</v>
      </c>
      <c r="P89" s="43"/>
      <c r="Q89" s="152">
        <f t="shared" si="10"/>
        <v>0</v>
      </c>
      <c r="R89" s="152">
        <f t="shared" si="11"/>
        <v>0</v>
      </c>
      <c r="S89" s="152">
        <f t="shared" si="12"/>
        <v>0</v>
      </c>
      <c r="T89" s="152">
        <f t="shared" si="8"/>
        <v>0</v>
      </c>
      <c r="U89" s="152">
        <f t="shared" si="9"/>
        <v>0</v>
      </c>
    </row>
    <row r="90" spans="1:21" s="153" customFormat="1" ht="51">
      <c r="A90" s="174" t="s">
        <v>606</v>
      </c>
      <c r="B90" s="174" t="s">
        <v>57</v>
      </c>
      <c r="C90" s="175" t="s">
        <v>203</v>
      </c>
      <c r="D90" s="176" t="s">
        <v>1145</v>
      </c>
      <c r="E90" s="186" t="s">
        <v>1016</v>
      </c>
      <c r="F90" s="176" t="s">
        <v>863</v>
      </c>
      <c r="G90" s="176" t="s">
        <v>897</v>
      </c>
      <c r="H90" s="176"/>
      <c r="I90" s="178" t="s">
        <v>1022</v>
      </c>
      <c r="J90" s="176"/>
      <c r="K90" s="176" t="s">
        <v>383</v>
      </c>
      <c r="L90" s="179"/>
      <c r="M90" s="210"/>
      <c r="N90" s="43"/>
      <c r="O90" s="55" t="s">
        <v>1010</v>
      </c>
      <c r="P90" s="43"/>
      <c r="Q90" s="152">
        <f t="shared" si="10"/>
        <v>0</v>
      </c>
      <c r="R90" s="152">
        <f t="shared" si="11"/>
        <v>0</v>
      </c>
      <c r="S90" s="152">
        <f t="shared" si="12"/>
        <v>0</v>
      </c>
      <c r="T90" s="152">
        <f t="shared" si="8"/>
        <v>0</v>
      </c>
      <c r="U90" s="152">
        <f t="shared" si="9"/>
        <v>0</v>
      </c>
    </row>
    <row r="91" spans="1:21" ht="15">
      <c r="A91" s="140"/>
      <c r="B91" s="140"/>
      <c r="C91" s="141"/>
      <c r="D91" s="144"/>
      <c r="E91" s="143"/>
      <c r="F91" s="144"/>
      <c r="G91" s="144"/>
      <c r="H91" s="144"/>
      <c r="I91" s="144"/>
      <c r="J91" s="144"/>
      <c r="K91" s="140"/>
      <c r="L91" s="140"/>
      <c r="M91" s="213"/>
      <c r="N91" s="140"/>
      <c r="O91" s="140"/>
      <c r="P91" s="140"/>
      <c r="Q91" s="146"/>
      <c r="R91" s="146"/>
      <c r="S91" s="146"/>
      <c r="T91" s="146"/>
      <c r="U91" s="146"/>
    </row>
    <row r="92" spans="1:21" ht="15">
      <c r="A92" s="140"/>
      <c r="B92" s="140"/>
      <c r="C92" s="141"/>
      <c r="D92" s="144"/>
      <c r="E92" s="143"/>
      <c r="F92" s="144"/>
      <c r="G92" s="144"/>
      <c r="H92" s="144"/>
      <c r="I92" s="144"/>
      <c r="J92" s="144"/>
      <c r="K92" s="140"/>
      <c r="L92" s="140"/>
      <c r="N92" s="140"/>
      <c r="O92" s="140"/>
      <c r="P92" s="140"/>
      <c r="Q92" s="146"/>
      <c r="R92" s="146"/>
      <c r="S92" s="146"/>
      <c r="T92" s="146"/>
      <c r="U92" s="146"/>
    </row>
    <row r="93" spans="17:21" ht="15">
      <c r="Q93" s="146"/>
      <c r="R93" s="146"/>
      <c r="S93" s="146"/>
      <c r="T93" s="146"/>
      <c r="U93" s="146"/>
    </row>
  </sheetData>
  <sheetProtection/>
  <autoFilter ref="D5:F5"/>
  <mergeCells count="8">
    <mergeCell ref="N4:P4"/>
    <mergeCell ref="L4:L5"/>
    <mergeCell ref="K4:K5"/>
    <mergeCell ref="F4:G4"/>
    <mergeCell ref="A3:C3"/>
    <mergeCell ref="B4:B5"/>
    <mergeCell ref="A4:A5"/>
    <mergeCell ref="H4:J4"/>
  </mergeCells>
  <conditionalFormatting sqref="O88:O90 O56:O86 O42 O24:O40 O7 O9:O10 O12 O14:O15 O17:O22 O44:O54">
    <cfRule type="cellIs" priority="1" dxfId="4" operator="equal" stopIfTrue="1">
      <formula>"Conforme"</formula>
    </cfRule>
    <cfRule type="cellIs" priority="2" dxfId="4" operator="equal" stopIfTrue="1">
      <formula>"Non conforme"</formula>
    </cfRule>
  </conditionalFormatting>
  <conditionalFormatting sqref="P88:P90 N88:N90 N56:N86 P56:P86 N42 P42 P24:P40 N24:N40 P7 N7 P9:P10 N9:N10 N12 P12 N14:N15 P14:P15 P17:P22 N17:N22 N44:N54 P44:P54">
    <cfRule type="cellIs" priority="3" dxfId="4" operator="greaterThan" stopIfTrue="1">
      <formula>0</formula>
    </cfRule>
  </conditionalFormatting>
  <dataValidations count="2">
    <dataValidation type="list" allowBlank="1" showInputMessage="1" showErrorMessage="1" sqref="O88:O90 O56:O86 O12 O9:O10 O7 O14:O15 O17:O22 O24:O40 O42 O44:O54">
      <formula1>"Conforme,Non conforme,Sans réponse"</formula1>
    </dataValidation>
    <dataValidation type="list" allowBlank="1" showInputMessage="1" showErrorMessage="1" sqref="O23 O16 O13 O6 O8 O11">
      <formula1>"Conforme,Non conforme"</formula1>
    </dataValidation>
  </dataValidations>
  <hyperlinks>
    <hyperlink ref="A3" location="'Guide d''utilisation '!A1" display="Guide d''utilisation "/>
  </hyperlinks>
  <printOptions horizontalCentered="1"/>
  <pageMargins left="0.35433070866141736" right="0.2755905511811024" top="0.3937007874015748" bottom="0.3937007874015748" header="0.1968503937007874" footer="0.1968503937007874"/>
  <pageSetup fitToHeight="0" fitToWidth="1" horizontalDpi="600" verticalDpi="600" orientation="landscape" paperSize="9" scale="65" r:id="rId2"/>
  <headerFooter alignWithMargins="0">
    <oddHeader>&amp;C&amp;"Calibri,Bold"&amp;10SDET V4.1 Grilles de conformité</oddHeader>
    <oddFooter>&amp;L&amp;10&amp;D&amp;R&amp;10&amp;P / &amp;N</oddFooter>
  </headerFooter>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AG172"/>
  <sheetViews>
    <sheetView zoomScalePageLayoutView="0" workbookViewId="0" topLeftCell="A1">
      <pane xSplit="5" ySplit="5" topLeftCell="F21" activePane="bottomRight" state="frozen"/>
      <selection pane="topLeft" activeCell="K12" sqref="K12"/>
      <selection pane="topRight" activeCell="K12" sqref="K12"/>
      <selection pane="bottomLeft" activeCell="K12" sqref="K12"/>
      <selection pane="bottomRight" activeCell="B22" sqref="B22"/>
    </sheetView>
  </sheetViews>
  <sheetFormatPr defaultColWidth="9.140625" defaultRowHeight="15"/>
  <cols>
    <col min="1" max="1" width="8.140625" style="66" bestFit="1" customWidth="1"/>
    <col min="2" max="2" width="6.421875" style="66" customWidth="1"/>
    <col min="3" max="3" width="67.00390625" style="67" customWidth="1"/>
    <col min="4" max="4" width="16.7109375" style="58" customWidth="1"/>
    <col min="5" max="5" width="8.28125" style="118" customWidth="1"/>
    <col min="6" max="6" width="14.7109375" style="66" customWidth="1"/>
    <col min="7" max="7" width="7.28125" style="66" customWidth="1"/>
    <col min="8" max="8" width="11.8515625" style="58" customWidth="1"/>
    <col min="9" max="9" width="11.8515625" style="58" bestFit="1" customWidth="1"/>
    <col min="10" max="10" width="11.8515625" style="58" customWidth="1"/>
    <col min="11" max="11" width="18.57421875" style="66" customWidth="1"/>
    <col min="12" max="12" width="32.7109375" style="66" customWidth="1"/>
    <col min="13" max="13" width="1.28515625" style="66" customWidth="1"/>
    <col min="14" max="15" width="13.7109375" style="66" customWidth="1"/>
    <col min="16" max="16" width="55.7109375" style="66" customWidth="1"/>
    <col min="17" max="21" width="3.28125" style="114" customWidth="1"/>
    <col min="22" max="32" width="9.140625" style="66" customWidth="1"/>
    <col min="33" max="33" width="10.57421875" style="66" customWidth="1"/>
    <col min="34" max="16384" width="9.140625" style="66" customWidth="1"/>
  </cols>
  <sheetData>
    <row r="1" spans="1:21" ht="15">
      <c r="A1" s="64"/>
      <c r="B1" s="64"/>
      <c r="C1" s="65"/>
      <c r="D1" s="93"/>
      <c r="E1" s="116"/>
      <c r="F1" s="64"/>
      <c r="G1" s="64"/>
      <c r="H1" s="57"/>
      <c r="I1" s="57"/>
      <c r="J1" s="57"/>
      <c r="K1" s="64"/>
      <c r="L1" s="64"/>
      <c r="M1" s="64"/>
      <c r="N1" s="64"/>
      <c r="O1" s="64"/>
      <c r="P1" s="64"/>
      <c r="Q1" s="112"/>
      <c r="R1" s="112"/>
      <c r="S1" s="112"/>
      <c r="T1" s="112"/>
      <c r="U1" s="112"/>
    </row>
    <row r="2" spans="1:33" s="59" customFormat="1" ht="39.75" customHeight="1">
      <c r="A2" s="87"/>
      <c r="B2" s="87"/>
      <c r="C2" s="87"/>
      <c r="D2" s="87"/>
      <c r="E2" s="87" t="s">
        <v>849</v>
      </c>
      <c r="F2" s="87"/>
      <c r="G2" s="87"/>
      <c r="H2" s="87"/>
      <c r="I2" s="87"/>
      <c r="J2" s="87"/>
      <c r="K2" s="87"/>
      <c r="L2" s="87"/>
      <c r="M2" s="87"/>
      <c r="N2" s="87"/>
      <c r="O2" s="83"/>
      <c r="P2" s="83"/>
      <c r="Q2" s="113"/>
      <c r="R2" s="113"/>
      <c r="S2" s="113"/>
      <c r="T2" s="113"/>
      <c r="U2" s="113"/>
      <c r="AG2" s="60"/>
    </row>
    <row r="3" spans="1:21" s="63" customFormat="1" ht="12" customHeight="1">
      <c r="A3" s="247" t="s">
        <v>404</v>
      </c>
      <c r="B3" s="247"/>
      <c r="C3" s="247"/>
      <c r="D3" s="56"/>
      <c r="E3" s="116"/>
      <c r="F3" s="61"/>
      <c r="G3" s="61"/>
      <c r="H3" s="56"/>
      <c r="I3" s="56"/>
      <c r="J3" s="56"/>
      <c r="K3" s="61"/>
      <c r="L3" s="61"/>
      <c r="M3" s="62"/>
      <c r="N3" s="61"/>
      <c r="O3" s="61"/>
      <c r="P3" s="61"/>
      <c r="Q3" s="112"/>
      <c r="R3" s="112"/>
      <c r="S3" s="112"/>
      <c r="T3" s="112"/>
      <c r="U3" s="112"/>
    </row>
    <row r="4" spans="1:21" s="59" customFormat="1" ht="34.5" customHeight="1">
      <c r="A4" s="251" t="s">
        <v>990</v>
      </c>
      <c r="B4" s="254" t="s">
        <v>486</v>
      </c>
      <c r="C4" s="54" t="s">
        <v>484</v>
      </c>
      <c r="D4" s="119"/>
      <c r="E4" s="121" t="s">
        <v>960</v>
      </c>
      <c r="F4" s="253" t="s">
        <v>862</v>
      </c>
      <c r="G4" s="253"/>
      <c r="H4" s="253" t="s">
        <v>379</v>
      </c>
      <c r="I4" s="253"/>
      <c r="J4" s="253"/>
      <c r="K4" s="253" t="s">
        <v>378</v>
      </c>
      <c r="L4" s="256" t="s">
        <v>988</v>
      </c>
      <c r="M4" s="49"/>
      <c r="N4" s="252" t="s">
        <v>800</v>
      </c>
      <c r="O4" s="252"/>
      <c r="P4" s="252"/>
      <c r="Q4" s="113"/>
      <c r="R4" s="113"/>
      <c r="S4" s="113"/>
      <c r="T4" s="113"/>
      <c r="U4" s="113"/>
    </row>
    <row r="5" spans="1:21" s="59" customFormat="1" ht="34.5" customHeight="1">
      <c r="A5" s="251"/>
      <c r="B5" s="255"/>
      <c r="C5" s="54" t="s">
        <v>485</v>
      </c>
      <c r="D5" s="120" t="s">
        <v>209</v>
      </c>
      <c r="E5" s="120" t="s">
        <v>1016</v>
      </c>
      <c r="F5" s="54" t="s">
        <v>902</v>
      </c>
      <c r="G5" s="54" t="s">
        <v>864</v>
      </c>
      <c r="H5" s="46" t="s">
        <v>1000</v>
      </c>
      <c r="I5" s="46" t="s">
        <v>798</v>
      </c>
      <c r="J5" s="46" t="s">
        <v>991</v>
      </c>
      <c r="K5" s="253"/>
      <c r="L5" s="256"/>
      <c r="M5" s="49"/>
      <c r="N5" s="52" t="s">
        <v>1013</v>
      </c>
      <c r="O5" s="52" t="s">
        <v>1014</v>
      </c>
      <c r="P5" s="52" t="s">
        <v>1015</v>
      </c>
      <c r="Q5" s="113"/>
      <c r="R5" s="113"/>
      <c r="S5" s="113"/>
      <c r="T5" s="113"/>
      <c r="U5" s="113"/>
    </row>
    <row r="6" spans="1:21" s="59" customFormat="1" ht="30" customHeight="1">
      <c r="A6" s="68" t="s">
        <v>487</v>
      </c>
      <c r="B6" s="69"/>
      <c r="C6" s="70" t="s">
        <v>809</v>
      </c>
      <c r="D6" s="72"/>
      <c r="E6" s="71"/>
      <c r="F6" s="71"/>
      <c r="G6" s="71"/>
      <c r="H6" s="72"/>
      <c r="I6" s="72"/>
      <c r="J6" s="72"/>
      <c r="K6" s="71"/>
      <c r="L6" s="73"/>
      <c r="M6" s="50"/>
      <c r="N6" s="74"/>
      <c r="O6" s="75"/>
      <c r="P6" s="76"/>
      <c r="Q6" s="113"/>
      <c r="R6" s="113"/>
      <c r="S6" s="113"/>
      <c r="T6" s="113"/>
      <c r="U6" s="113"/>
    </row>
    <row r="7" spans="1:21" s="59" customFormat="1" ht="216.75">
      <c r="A7" s="47" t="s">
        <v>503</v>
      </c>
      <c r="B7" s="47" t="s">
        <v>57</v>
      </c>
      <c r="C7" s="44" t="s">
        <v>1081</v>
      </c>
      <c r="D7" s="45" t="s">
        <v>261</v>
      </c>
      <c r="E7" s="48"/>
      <c r="F7" s="45" t="s">
        <v>863</v>
      </c>
      <c r="G7" s="45" t="s">
        <v>871</v>
      </c>
      <c r="H7" s="82"/>
      <c r="I7" s="82" t="s">
        <v>1022</v>
      </c>
      <c r="J7" s="82"/>
      <c r="K7" s="45" t="s">
        <v>243</v>
      </c>
      <c r="L7" s="85"/>
      <c r="M7" s="51"/>
      <c r="N7" s="43"/>
      <c r="O7" s="55" t="s">
        <v>1010</v>
      </c>
      <c r="P7" s="43"/>
      <c r="Q7" s="113">
        <f aca="true" t="shared" si="0" ref="Q7:Q75">IF(E7="þ",1,0)</f>
        <v>0</v>
      </c>
      <c r="R7" s="113">
        <f>IF(O7="Conforme",1,0)</f>
        <v>0</v>
      </c>
      <c r="S7" s="113">
        <f aca="true" t="shared" si="1" ref="S7:S75">Q7+R7</f>
        <v>0</v>
      </c>
      <c r="T7" s="113">
        <f>IF(O7="Non Conforme",1,0)</f>
        <v>0</v>
      </c>
      <c r="U7" s="113">
        <f>Q7+T7</f>
        <v>0</v>
      </c>
    </row>
    <row r="8" spans="1:21" s="59" customFormat="1" ht="331.5">
      <c r="A8" s="47" t="s">
        <v>504</v>
      </c>
      <c r="B8" s="47" t="s">
        <v>57</v>
      </c>
      <c r="C8" s="44" t="s">
        <v>285</v>
      </c>
      <c r="D8" s="45" t="s">
        <v>261</v>
      </c>
      <c r="E8" s="48"/>
      <c r="F8" s="45" t="s">
        <v>863</v>
      </c>
      <c r="G8" s="45" t="s">
        <v>871</v>
      </c>
      <c r="H8" s="82"/>
      <c r="I8" s="82" t="s">
        <v>1022</v>
      </c>
      <c r="J8" s="82"/>
      <c r="K8" s="45" t="s">
        <v>243</v>
      </c>
      <c r="L8" s="85"/>
      <c r="M8" s="51"/>
      <c r="N8" s="43"/>
      <c r="O8" s="55" t="s">
        <v>1010</v>
      </c>
      <c r="P8" s="43"/>
      <c r="Q8" s="113">
        <f t="shared" si="0"/>
        <v>0</v>
      </c>
      <c r="R8" s="113">
        <f aca="true" t="shared" si="2" ref="R8:R76">IF(O8="Conforme",1,0)</f>
        <v>0</v>
      </c>
      <c r="S8" s="113">
        <f t="shared" si="1"/>
        <v>0</v>
      </c>
      <c r="T8" s="113">
        <f aca="true" t="shared" si="3" ref="T8:T76">IF(O8="Non Conforme",1,0)</f>
        <v>0</v>
      </c>
      <c r="U8" s="113">
        <f aca="true" t="shared" si="4" ref="U8:U76">Q8+T8</f>
        <v>0</v>
      </c>
    </row>
    <row r="9" spans="1:21" s="153" customFormat="1" ht="51">
      <c r="A9" s="174" t="s">
        <v>1047</v>
      </c>
      <c r="B9" s="174" t="s">
        <v>57</v>
      </c>
      <c r="C9" s="175" t="s">
        <v>334</v>
      </c>
      <c r="D9" s="176" t="s">
        <v>207</v>
      </c>
      <c r="E9" s="177"/>
      <c r="F9" s="176" t="s">
        <v>863</v>
      </c>
      <c r="G9" s="176" t="s">
        <v>867</v>
      </c>
      <c r="H9" s="178" t="s">
        <v>1022</v>
      </c>
      <c r="I9" s="178"/>
      <c r="J9" s="176"/>
      <c r="K9" s="176" t="s">
        <v>241</v>
      </c>
      <c r="L9" s="179"/>
      <c r="M9" s="180"/>
      <c r="N9" s="43"/>
      <c r="O9" s="55" t="s">
        <v>1010</v>
      </c>
      <c r="P9" s="55"/>
      <c r="Q9" s="152">
        <f t="shared" si="0"/>
        <v>0</v>
      </c>
      <c r="R9" s="152">
        <f t="shared" si="2"/>
        <v>0</v>
      </c>
      <c r="S9" s="152">
        <f t="shared" si="1"/>
        <v>0</v>
      </c>
      <c r="T9" s="152">
        <f t="shared" si="3"/>
        <v>0</v>
      </c>
      <c r="U9" s="152">
        <f t="shared" si="4"/>
        <v>0</v>
      </c>
    </row>
    <row r="10" spans="1:21" s="153" customFormat="1" ht="25.5">
      <c r="A10" s="174" t="s">
        <v>1048</v>
      </c>
      <c r="B10" s="174" t="s">
        <v>57</v>
      </c>
      <c r="C10" s="175" t="s">
        <v>333</v>
      </c>
      <c r="D10" s="176" t="s">
        <v>207</v>
      </c>
      <c r="E10" s="177"/>
      <c r="F10" s="176" t="s">
        <v>863</v>
      </c>
      <c r="G10" s="176">
        <v>7</v>
      </c>
      <c r="H10" s="178"/>
      <c r="I10" s="178" t="s">
        <v>1022</v>
      </c>
      <c r="J10" s="176"/>
      <c r="K10" s="176" t="s">
        <v>132</v>
      </c>
      <c r="L10" s="179"/>
      <c r="M10" s="180"/>
      <c r="N10" s="43"/>
      <c r="O10" s="55" t="s">
        <v>1010</v>
      </c>
      <c r="P10" s="43"/>
      <c r="Q10" s="152">
        <f t="shared" si="0"/>
        <v>0</v>
      </c>
      <c r="R10" s="152">
        <f t="shared" si="2"/>
        <v>0</v>
      </c>
      <c r="S10" s="152">
        <f t="shared" si="1"/>
        <v>0</v>
      </c>
      <c r="T10" s="152">
        <f t="shared" si="3"/>
        <v>0</v>
      </c>
      <c r="U10" s="152">
        <f t="shared" si="4"/>
        <v>0</v>
      </c>
    </row>
    <row r="11" spans="1:21" s="59" customFormat="1" ht="30" customHeight="1">
      <c r="A11" s="68" t="s">
        <v>488</v>
      </c>
      <c r="B11" s="68"/>
      <c r="C11" s="70" t="s">
        <v>810</v>
      </c>
      <c r="D11" s="72"/>
      <c r="E11" s="71"/>
      <c r="F11" s="71"/>
      <c r="G11" s="71"/>
      <c r="H11" s="72"/>
      <c r="I11" s="72"/>
      <c r="J11" s="72"/>
      <c r="K11" s="71"/>
      <c r="L11" s="73"/>
      <c r="M11" s="50"/>
      <c r="N11" s="74"/>
      <c r="O11" s="75"/>
      <c r="P11" s="78"/>
      <c r="Q11" s="113">
        <f t="shared" si="0"/>
        <v>0</v>
      </c>
      <c r="R11" s="113">
        <f t="shared" si="2"/>
        <v>0</v>
      </c>
      <c r="S11" s="113">
        <f t="shared" si="1"/>
        <v>0</v>
      </c>
      <c r="T11" s="113">
        <f t="shared" si="3"/>
        <v>0</v>
      </c>
      <c r="U11" s="113">
        <f t="shared" si="4"/>
        <v>0</v>
      </c>
    </row>
    <row r="12" spans="1:21" s="59" customFormat="1" ht="76.5">
      <c r="A12" s="47" t="s">
        <v>505</v>
      </c>
      <c r="B12" s="47" t="s">
        <v>57</v>
      </c>
      <c r="C12" s="44" t="s">
        <v>239</v>
      </c>
      <c r="D12" s="45" t="s">
        <v>292</v>
      </c>
      <c r="E12" s="48"/>
      <c r="F12" s="45" t="s">
        <v>863</v>
      </c>
      <c r="G12" s="45" t="s">
        <v>868</v>
      </c>
      <c r="H12" s="82" t="s">
        <v>1022</v>
      </c>
      <c r="I12" s="45"/>
      <c r="J12" s="45"/>
      <c r="K12" s="45" t="s">
        <v>385</v>
      </c>
      <c r="L12" s="85"/>
      <c r="M12" s="51"/>
      <c r="N12" s="43"/>
      <c r="O12" s="55" t="s">
        <v>1010</v>
      </c>
      <c r="P12" s="43"/>
      <c r="Q12" s="113">
        <f t="shared" si="0"/>
        <v>0</v>
      </c>
      <c r="R12" s="113">
        <f t="shared" si="2"/>
        <v>0</v>
      </c>
      <c r="S12" s="113">
        <f t="shared" si="1"/>
        <v>0</v>
      </c>
      <c r="T12" s="113">
        <f t="shared" si="3"/>
        <v>0</v>
      </c>
      <c r="U12" s="113">
        <f t="shared" si="4"/>
        <v>0</v>
      </c>
    </row>
    <row r="13" spans="1:21" s="59" customFormat="1" ht="76.5">
      <c r="A13" s="47" t="s">
        <v>506</v>
      </c>
      <c r="B13" s="47" t="s">
        <v>57</v>
      </c>
      <c r="C13" s="44" t="s">
        <v>293</v>
      </c>
      <c r="D13" s="45" t="s">
        <v>292</v>
      </c>
      <c r="E13" s="48"/>
      <c r="F13" s="45" t="s">
        <v>863</v>
      </c>
      <c r="G13" s="45" t="s">
        <v>903</v>
      </c>
      <c r="H13" s="82" t="s">
        <v>1022</v>
      </c>
      <c r="I13" s="45"/>
      <c r="J13" s="45"/>
      <c r="K13" s="45" t="s">
        <v>385</v>
      </c>
      <c r="L13" s="85" t="s">
        <v>294</v>
      </c>
      <c r="M13" s="51"/>
      <c r="N13" s="43"/>
      <c r="O13" s="55" t="s">
        <v>1010</v>
      </c>
      <c r="P13" s="43"/>
      <c r="Q13" s="113">
        <f t="shared" si="0"/>
        <v>0</v>
      </c>
      <c r="R13" s="113">
        <f t="shared" si="2"/>
        <v>0</v>
      </c>
      <c r="S13" s="113">
        <f t="shared" si="1"/>
        <v>0</v>
      </c>
      <c r="T13" s="113">
        <f t="shared" si="3"/>
        <v>0</v>
      </c>
      <c r="U13" s="113">
        <f t="shared" si="4"/>
        <v>0</v>
      </c>
    </row>
    <row r="14" spans="1:21" s="59" customFormat="1" ht="76.5">
      <c r="A14" s="47" t="s">
        <v>507</v>
      </c>
      <c r="B14" s="47" t="s">
        <v>57</v>
      </c>
      <c r="C14" s="44" t="s">
        <v>287</v>
      </c>
      <c r="D14" s="45" t="s">
        <v>292</v>
      </c>
      <c r="E14" s="48"/>
      <c r="F14" s="45" t="s">
        <v>863</v>
      </c>
      <c r="G14" s="45" t="s">
        <v>903</v>
      </c>
      <c r="H14" s="82" t="s">
        <v>1022</v>
      </c>
      <c r="I14" s="45"/>
      <c r="J14" s="45"/>
      <c r="K14" s="45" t="s">
        <v>385</v>
      </c>
      <c r="L14" s="85" t="s">
        <v>294</v>
      </c>
      <c r="M14" s="51"/>
      <c r="N14" s="43"/>
      <c r="O14" s="55" t="s">
        <v>1010</v>
      </c>
      <c r="P14" s="43"/>
      <c r="Q14" s="113">
        <f t="shared" si="0"/>
        <v>0</v>
      </c>
      <c r="R14" s="113">
        <f t="shared" si="2"/>
        <v>0</v>
      </c>
      <c r="S14" s="113">
        <f t="shared" si="1"/>
        <v>0</v>
      </c>
      <c r="T14" s="113">
        <f t="shared" si="3"/>
        <v>0</v>
      </c>
      <c r="U14" s="113">
        <f t="shared" si="4"/>
        <v>0</v>
      </c>
    </row>
    <row r="15" spans="1:21" s="59" customFormat="1" ht="76.5">
      <c r="A15" s="47" t="s">
        <v>508</v>
      </c>
      <c r="B15" s="47" t="s">
        <v>57</v>
      </c>
      <c r="C15" s="44" t="s">
        <v>288</v>
      </c>
      <c r="D15" s="45" t="s">
        <v>292</v>
      </c>
      <c r="E15" s="48"/>
      <c r="F15" s="45" t="s">
        <v>863</v>
      </c>
      <c r="G15" s="45" t="s">
        <v>903</v>
      </c>
      <c r="H15" s="82" t="s">
        <v>1022</v>
      </c>
      <c r="I15" s="45"/>
      <c r="J15" s="45"/>
      <c r="K15" s="45" t="s">
        <v>385</v>
      </c>
      <c r="L15" s="85" t="s">
        <v>294</v>
      </c>
      <c r="M15" s="51"/>
      <c r="N15" s="43"/>
      <c r="O15" s="55" t="s">
        <v>1010</v>
      </c>
      <c r="P15" s="43"/>
      <c r="Q15" s="113">
        <f t="shared" si="0"/>
        <v>0</v>
      </c>
      <c r="R15" s="113">
        <f t="shared" si="2"/>
        <v>0</v>
      </c>
      <c r="S15" s="113">
        <f t="shared" si="1"/>
        <v>0</v>
      </c>
      <c r="T15" s="113">
        <f t="shared" si="3"/>
        <v>0</v>
      </c>
      <c r="U15" s="113">
        <f t="shared" si="4"/>
        <v>0</v>
      </c>
    </row>
    <row r="16" spans="1:21" s="59" customFormat="1" ht="76.5">
      <c r="A16" s="47" t="s">
        <v>607</v>
      </c>
      <c r="B16" s="47" t="s">
        <v>57</v>
      </c>
      <c r="C16" s="44" t="s">
        <v>289</v>
      </c>
      <c r="D16" s="45" t="s">
        <v>292</v>
      </c>
      <c r="E16" s="48"/>
      <c r="F16" s="45" t="s">
        <v>863</v>
      </c>
      <c r="G16" s="45" t="s">
        <v>903</v>
      </c>
      <c r="H16" s="82" t="s">
        <v>1022</v>
      </c>
      <c r="I16" s="45"/>
      <c r="J16" s="45"/>
      <c r="K16" s="45" t="s">
        <v>385</v>
      </c>
      <c r="L16" s="85" t="s">
        <v>294</v>
      </c>
      <c r="M16" s="51"/>
      <c r="N16" s="43"/>
      <c r="O16" s="55" t="s">
        <v>1010</v>
      </c>
      <c r="P16" s="43"/>
      <c r="Q16" s="113">
        <f t="shared" si="0"/>
        <v>0</v>
      </c>
      <c r="R16" s="113">
        <f t="shared" si="2"/>
        <v>0</v>
      </c>
      <c r="S16" s="113">
        <f t="shared" si="1"/>
        <v>0</v>
      </c>
      <c r="T16" s="113">
        <f t="shared" si="3"/>
        <v>0</v>
      </c>
      <c r="U16" s="113">
        <f t="shared" si="4"/>
        <v>0</v>
      </c>
    </row>
    <row r="17" spans="1:21" s="59" customFormat="1" ht="76.5">
      <c r="A17" s="47" t="s">
        <v>608</v>
      </c>
      <c r="B17" s="47" t="s">
        <v>57</v>
      </c>
      <c r="C17" s="44" t="s">
        <v>290</v>
      </c>
      <c r="D17" s="45" t="s">
        <v>292</v>
      </c>
      <c r="E17" s="48"/>
      <c r="F17" s="45" t="s">
        <v>863</v>
      </c>
      <c r="G17" s="45" t="s">
        <v>903</v>
      </c>
      <c r="H17" s="82" t="s">
        <v>1022</v>
      </c>
      <c r="I17" s="45"/>
      <c r="J17" s="45"/>
      <c r="K17" s="45" t="s">
        <v>385</v>
      </c>
      <c r="L17" s="85" t="s">
        <v>294</v>
      </c>
      <c r="M17" s="51"/>
      <c r="N17" s="43"/>
      <c r="O17" s="55" t="s">
        <v>1010</v>
      </c>
      <c r="P17" s="43"/>
      <c r="Q17" s="113">
        <f t="shared" si="0"/>
        <v>0</v>
      </c>
      <c r="R17" s="113">
        <f t="shared" si="2"/>
        <v>0</v>
      </c>
      <c r="S17" s="113">
        <f t="shared" si="1"/>
        <v>0</v>
      </c>
      <c r="T17" s="113">
        <f t="shared" si="3"/>
        <v>0</v>
      </c>
      <c r="U17" s="113">
        <f t="shared" si="4"/>
        <v>0</v>
      </c>
    </row>
    <row r="18" spans="1:21" s="59" customFormat="1" ht="76.5">
      <c r="A18" s="47" t="s">
        <v>609</v>
      </c>
      <c r="B18" s="47" t="s">
        <v>57</v>
      </c>
      <c r="C18" s="44" t="s">
        <v>291</v>
      </c>
      <c r="D18" s="45" t="s">
        <v>292</v>
      </c>
      <c r="E18" s="48"/>
      <c r="F18" s="45" t="s">
        <v>863</v>
      </c>
      <c r="G18" s="45" t="s">
        <v>903</v>
      </c>
      <c r="H18" s="82" t="s">
        <v>1022</v>
      </c>
      <c r="I18" s="45"/>
      <c r="J18" s="45"/>
      <c r="K18" s="45" t="s">
        <v>385</v>
      </c>
      <c r="L18" s="85" t="s">
        <v>294</v>
      </c>
      <c r="M18" s="51"/>
      <c r="N18" s="43"/>
      <c r="O18" s="55" t="s">
        <v>1010</v>
      </c>
      <c r="P18" s="43"/>
      <c r="Q18" s="113">
        <f t="shared" si="0"/>
        <v>0</v>
      </c>
      <c r="R18" s="113">
        <f t="shared" si="2"/>
        <v>0</v>
      </c>
      <c r="S18" s="113">
        <f t="shared" si="1"/>
        <v>0</v>
      </c>
      <c r="T18" s="113">
        <f t="shared" si="3"/>
        <v>0</v>
      </c>
      <c r="U18" s="113">
        <f t="shared" si="4"/>
        <v>0</v>
      </c>
    </row>
    <row r="19" spans="1:21" s="59" customFormat="1" ht="76.5">
      <c r="A19" s="47" t="s">
        <v>610</v>
      </c>
      <c r="B19" s="47" t="s">
        <v>57</v>
      </c>
      <c r="C19" s="89" t="s">
        <v>296</v>
      </c>
      <c r="D19" s="45" t="s">
        <v>292</v>
      </c>
      <c r="E19" s="48"/>
      <c r="F19" s="45" t="s">
        <v>863</v>
      </c>
      <c r="G19" s="45" t="s">
        <v>903</v>
      </c>
      <c r="H19" s="82" t="s">
        <v>1022</v>
      </c>
      <c r="I19" s="45"/>
      <c r="J19" s="45"/>
      <c r="K19" s="45" t="s">
        <v>385</v>
      </c>
      <c r="L19" s="85" t="s">
        <v>304</v>
      </c>
      <c r="M19" s="51"/>
      <c r="N19" s="43"/>
      <c r="O19" s="55" t="s">
        <v>1010</v>
      </c>
      <c r="P19" s="43"/>
      <c r="Q19" s="113">
        <f t="shared" si="0"/>
        <v>0</v>
      </c>
      <c r="R19" s="113">
        <f t="shared" si="2"/>
        <v>0</v>
      </c>
      <c r="S19" s="113">
        <f t="shared" si="1"/>
        <v>0</v>
      </c>
      <c r="T19" s="113">
        <f t="shared" si="3"/>
        <v>0</v>
      </c>
      <c r="U19" s="113">
        <f t="shared" si="4"/>
        <v>0</v>
      </c>
    </row>
    <row r="20" spans="1:21" s="59" customFormat="1" ht="76.5">
      <c r="A20" s="47" t="s">
        <v>611</v>
      </c>
      <c r="B20" s="47" t="s">
        <v>57</v>
      </c>
      <c r="C20" s="44" t="s">
        <v>297</v>
      </c>
      <c r="D20" s="45" t="s">
        <v>292</v>
      </c>
      <c r="E20" s="48"/>
      <c r="F20" s="45" t="s">
        <v>863</v>
      </c>
      <c r="G20" s="45" t="s">
        <v>903</v>
      </c>
      <c r="H20" s="82" t="s">
        <v>1022</v>
      </c>
      <c r="I20" s="45"/>
      <c r="J20" s="45"/>
      <c r="K20" s="45" t="s">
        <v>385</v>
      </c>
      <c r="L20" s="85" t="s">
        <v>304</v>
      </c>
      <c r="M20" s="51"/>
      <c r="N20" s="43"/>
      <c r="O20" s="55" t="s">
        <v>1010</v>
      </c>
      <c r="P20" s="43"/>
      <c r="Q20" s="113">
        <f t="shared" si="0"/>
        <v>0</v>
      </c>
      <c r="R20" s="113">
        <f t="shared" si="2"/>
        <v>0</v>
      </c>
      <c r="S20" s="113">
        <f t="shared" si="1"/>
        <v>0</v>
      </c>
      <c r="T20" s="113">
        <f t="shared" si="3"/>
        <v>0</v>
      </c>
      <c r="U20" s="113">
        <f t="shared" si="4"/>
        <v>0</v>
      </c>
    </row>
    <row r="21" spans="1:21" s="59" customFormat="1" ht="76.5">
      <c r="A21" s="47" t="s">
        <v>612</v>
      </c>
      <c r="B21" s="47" t="s">
        <v>57</v>
      </c>
      <c r="C21" s="44" t="s">
        <v>298</v>
      </c>
      <c r="D21" s="45" t="s">
        <v>292</v>
      </c>
      <c r="E21" s="48"/>
      <c r="F21" s="45" t="s">
        <v>863</v>
      </c>
      <c r="G21" s="45" t="s">
        <v>903</v>
      </c>
      <c r="H21" s="82" t="s">
        <v>1022</v>
      </c>
      <c r="I21" s="45"/>
      <c r="J21" s="45"/>
      <c r="K21" s="45" t="s">
        <v>385</v>
      </c>
      <c r="L21" s="85" t="s">
        <v>304</v>
      </c>
      <c r="M21" s="51"/>
      <c r="N21" s="43"/>
      <c r="O21" s="55" t="s">
        <v>1010</v>
      </c>
      <c r="P21" s="43"/>
      <c r="Q21" s="113">
        <f t="shared" si="0"/>
        <v>0</v>
      </c>
      <c r="R21" s="113">
        <f t="shared" si="2"/>
        <v>0</v>
      </c>
      <c r="S21" s="113">
        <f t="shared" si="1"/>
        <v>0</v>
      </c>
      <c r="T21" s="113">
        <f t="shared" si="3"/>
        <v>0</v>
      </c>
      <c r="U21" s="113">
        <f t="shared" si="4"/>
        <v>0</v>
      </c>
    </row>
    <row r="22" spans="1:21" s="59" customFormat="1" ht="38.25">
      <c r="A22" s="47" t="s">
        <v>613</v>
      </c>
      <c r="B22" s="47" t="s">
        <v>57</v>
      </c>
      <c r="C22" s="44" t="s">
        <v>299</v>
      </c>
      <c r="D22" s="45" t="s">
        <v>292</v>
      </c>
      <c r="E22" s="48"/>
      <c r="F22" s="45" t="s">
        <v>863</v>
      </c>
      <c r="G22" s="45" t="s">
        <v>903</v>
      </c>
      <c r="H22" s="82"/>
      <c r="I22" s="82" t="s">
        <v>1022</v>
      </c>
      <c r="J22" s="45"/>
      <c r="K22" s="45" t="s">
        <v>116</v>
      </c>
      <c r="L22" s="85" t="s">
        <v>304</v>
      </c>
      <c r="M22" s="51"/>
      <c r="N22" s="43"/>
      <c r="O22" s="55" t="s">
        <v>1010</v>
      </c>
      <c r="P22" s="43"/>
      <c r="Q22" s="113">
        <f t="shared" si="0"/>
        <v>0</v>
      </c>
      <c r="R22" s="113">
        <f t="shared" si="2"/>
        <v>0</v>
      </c>
      <c r="S22" s="113">
        <f t="shared" si="1"/>
        <v>0</v>
      </c>
      <c r="T22" s="113">
        <f t="shared" si="3"/>
        <v>0</v>
      </c>
      <c r="U22" s="113">
        <f t="shared" si="4"/>
        <v>0</v>
      </c>
    </row>
    <row r="23" spans="1:21" s="59" customFormat="1" ht="38.25">
      <c r="A23" s="47" t="s">
        <v>614</v>
      </c>
      <c r="B23" s="47" t="s">
        <v>57</v>
      </c>
      <c r="C23" s="44" t="s">
        <v>300</v>
      </c>
      <c r="D23" s="45" t="s">
        <v>292</v>
      </c>
      <c r="E23" s="48"/>
      <c r="F23" s="45" t="s">
        <v>863</v>
      </c>
      <c r="G23" s="45" t="s">
        <v>903</v>
      </c>
      <c r="H23" s="82"/>
      <c r="I23" s="82" t="s">
        <v>1022</v>
      </c>
      <c r="J23" s="45"/>
      <c r="K23" s="45" t="s">
        <v>116</v>
      </c>
      <c r="L23" s="85" t="s">
        <v>304</v>
      </c>
      <c r="M23" s="51"/>
      <c r="N23" s="43"/>
      <c r="O23" s="55" t="s">
        <v>1010</v>
      </c>
      <c r="P23" s="43"/>
      <c r="Q23" s="113">
        <f t="shared" si="0"/>
        <v>0</v>
      </c>
      <c r="R23" s="113">
        <f t="shared" si="2"/>
        <v>0</v>
      </c>
      <c r="S23" s="113">
        <f t="shared" si="1"/>
        <v>0</v>
      </c>
      <c r="T23" s="113">
        <f t="shared" si="3"/>
        <v>0</v>
      </c>
      <c r="U23" s="113">
        <f t="shared" si="4"/>
        <v>0</v>
      </c>
    </row>
    <row r="24" spans="1:21" s="59" customFormat="1" ht="76.5">
      <c r="A24" s="47" t="s">
        <v>615</v>
      </c>
      <c r="B24" s="47" t="s">
        <v>57</v>
      </c>
      <c r="C24" s="44" t="s">
        <v>301</v>
      </c>
      <c r="D24" s="45" t="s">
        <v>292</v>
      </c>
      <c r="E24" s="48"/>
      <c r="F24" s="45" t="s">
        <v>863</v>
      </c>
      <c r="G24" s="45" t="s">
        <v>903</v>
      </c>
      <c r="H24" s="82" t="s">
        <v>1022</v>
      </c>
      <c r="I24" s="45"/>
      <c r="J24" s="45"/>
      <c r="K24" s="45" t="s">
        <v>385</v>
      </c>
      <c r="L24" s="85" t="s">
        <v>304</v>
      </c>
      <c r="M24" s="51"/>
      <c r="N24" s="43"/>
      <c r="O24" s="55" t="s">
        <v>1010</v>
      </c>
      <c r="P24" s="43"/>
      <c r="Q24" s="113">
        <f t="shared" si="0"/>
        <v>0</v>
      </c>
      <c r="R24" s="113">
        <f t="shared" si="2"/>
        <v>0</v>
      </c>
      <c r="S24" s="113">
        <f t="shared" si="1"/>
        <v>0</v>
      </c>
      <c r="T24" s="113">
        <f t="shared" si="3"/>
        <v>0</v>
      </c>
      <c r="U24" s="113">
        <f t="shared" si="4"/>
        <v>0</v>
      </c>
    </row>
    <row r="25" spans="1:21" s="59" customFormat="1" ht="76.5">
      <c r="A25" s="47" t="s">
        <v>616</v>
      </c>
      <c r="B25" s="47" t="s">
        <v>57</v>
      </c>
      <c r="C25" s="44" t="s">
        <v>302</v>
      </c>
      <c r="D25" s="45" t="s">
        <v>292</v>
      </c>
      <c r="E25" s="48"/>
      <c r="F25" s="45" t="s">
        <v>863</v>
      </c>
      <c r="G25" s="45" t="s">
        <v>903</v>
      </c>
      <c r="H25" s="82" t="s">
        <v>1022</v>
      </c>
      <c r="I25" s="45"/>
      <c r="J25" s="45"/>
      <c r="K25" s="45" t="s">
        <v>385</v>
      </c>
      <c r="L25" s="85" t="s">
        <v>304</v>
      </c>
      <c r="M25" s="51"/>
      <c r="N25" s="43"/>
      <c r="O25" s="55" t="s">
        <v>1010</v>
      </c>
      <c r="P25" s="43"/>
      <c r="Q25" s="113">
        <f t="shared" si="0"/>
        <v>0</v>
      </c>
      <c r="R25" s="113">
        <f t="shared" si="2"/>
        <v>0</v>
      </c>
      <c r="S25" s="113">
        <f t="shared" si="1"/>
        <v>0</v>
      </c>
      <c r="T25" s="113">
        <f t="shared" si="3"/>
        <v>0</v>
      </c>
      <c r="U25" s="113">
        <f t="shared" si="4"/>
        <v>0</v>
      </c>
    </row>
    <row r="26" spans="1:21" s="59" customFormat="1" ht="76.5">
      <c r="A26" s="47" t="s">
        <v>617</v>
      </c>
      <c r="B26" s="47" t="s">
        <v>57</v>
      </c>
      <c r="C26" s="44" t="s">
        <v>303</v>
      </c>
      <c r="D26" s="45" t="s">
        <v>292</v>
      </c>
      <c r="E26" s="48"/>
      <c r="F26" s="45" t="s">
        <v>863</v>
      </c>
      <c r="G26" s="45" t="s">
        <v>903</v>
      </c>
      <c r="H26" s="82" t="s">
        <v>1022</v>
      </c>
      <c r="I26" s="45"/>
      <c r="J26" s="45"/>
      <c r="K26" s="45" t="s">
        <v>385</v>
      </c>
      <c r="L26" s="85" t="s">
        <v>304</v>
      </c>
      <c r="M26" s="51"/>
      <c r="N26" s="43"/>
      <c r="O26" s="55" t="s">
        <v>1010</v>
      </c>
      <c r="P26" s="43"/>
      <c r="Q26" s="113">
        <f t="shared" si="0"/>
        <v>0</v>
      </c>
      <c r="R26" s="113">
        <f t="shared" si="2"/>
        <v>0</v>
      </c>
      <c r="S26" s="113">
        <f t="shared" si="1"/>
        <v>0</v>
      </c>
      <c r="T26" s="113">
        <f t="shared" si="3"/>
        <v>0</v>
      </c>
      <c r="U26" s="113">
        <f t="shared" si="4"/>
        <v>0</v>
      </c>
    </row>
    <row r="27" spans="1:21" s="59" customFormat="1" ht="76.5">
      <c r="A27" s="47" t="s">
        <v>618</v>
      </c>
      <c r="B27" s="47" t="s">
        <v>57</v>
      </c>
      <c r="C27" s="44" t="s">
        <v>305</v>
      </c>
      <c r="D27" s="45" t="s">
        <v>208</v>
      </c>
      <c r="E27" s="48"/>
      <c r="F27" s="45" t="s">
        <v>863</v>
      </c>
      <c r="G27" s="45" t="s">
        <v>903</v>
      </c>
      <c r="H27" s="82" t="s">
        <v>1022</v>
      </c>
      <c r="I27" s="45"/>
      <c r="J27" s="45"/>
      <c r="K27" s="45" t="s">
        <v>118</v>
      </c>
      <c r="L27" s="85" t="s">
        <v>294</v>
      </c>
      <c r="M27" s="51"/>
      <c r="N27" s="43"/>
      <c r="O27" s="55" t="s">
        <v>1010</v>
      </c>
      <c r="P27" s="43"/>
      <c r="Q27" s="113">
        <f t="shared" si="0"/>
        <v>0</v>
      </c>
      <c r="R27" s="113">
        <f t="shared" si="2"/>
        <v>0</v>
      </c>
      <c r="S27" s="113">
        <f t="shared" si="1"/>
        <v>0</v>
      </c>
      <c r="T27" s="113">
        <f t="shared" si="3"/>
        <v>0</v>
      </c>
      <c r="U27" s="113">
        <f t="shared" si="4"/>
        <v>0</v>
      </c>
    </row>
    <row r="28" spans="1:21" s="59" customFormat="1" ht="76.5">
      <c r="A28" s="47" t="s">
        <v>619</v>
      </c>
      <c r="B28" s="47" t="s">
        <v>57</v>
      </c>
      <c r="C28" s="89" t="s">
        <v>306</v>
      </c>
      <c r="D28" s="45" t="s">
        <v>208</v>
      </c>
      <c r="E28" s="48"/>
      <c r="F28" s="45" t="s">
        <v>863</v>
      </c>
      <c r="G28" s="45" t="s">
        <v>903</v>
      </c>
      <c r="H28" s="82" t="s">
        <v>1022</v>
      </c>
      <c r="I28" s="45"/>
      <c r="J28" s="45"/>
      <c r="K28" s="45" t="s">
        <v>118</v>
      </c>
      <c r="L28" s="85" t="s">
        <v>294</v>
      </c>
      <c r="M28" s="51"/>
      <c r="N28" s="43"/>
      <c r="O28" s="55" t="s">
        <v>1010</v>
      </c>
      <c r="P28" s="43"/>
      <c r="Q28" s="113">
        <f t="shared" si="0"/>
        <v>0</v>
      </c>
      <c r="R28" s="113">
        <f t="shared" si="2"/>
        <v>0</v>
      </c>
      <c r="S28" s="113">
        <f t="shared" si="1"/>
        <v>0</v>
      </c>
      <c r="T28" s="113">
        <f t="shared" si="3"/>
        <v>0</v>
      </c>
      <c r="U28" s="113">
        <f t="shared" si="4"/>
        <v>0</v>
      </c>
    </row>
    <row r="29" spans="1:21" s="59" customFormat="1" ht="76.5">
      <c r="A29" s="47" t="s">
        <v>620</v>
      </c>
      <c r="B29" s="47" t="s">
        <v>57</v>
      </c>
      <c r="C29" s="89" t="s">
        <v>307</v>
      </c>
      <c r="D29" s="45" t="s">
        <v>208</v>
      </c>
      <c r="E29" s="48"/>
      <c r="F29" s="45" t="s">
        <v>863</v>
      </c>
      <c r="G29" s="45" t="s">
        <v>903</v>
      </c>
      <c r="H29" s="82" t="s">
        <v>1022</v>
      </c>
      <c r="I29" s="45"/>
      <c r="J29" s="45"/>
      <c r="K29" s="45" t="s">
        <v>118</v>
      </c>
      <c r="L29" s="85" t="s">
        <v>294</v>
      </c>
      <c r="M29" s="51"/>
      <c r="N29" s="43"/>
      <c r="O29" s="55" t="s">
        <v>1010</v>
      </c>
      <c r="P29" s="43"/>
      <c r="Q29" s="113">
        <f t="shared" si="0"/>
        <v>0</v>
      </c>
      <c r="R29" s="113">
        <f t="shared" si="2"/>
        <v>0</v>
      </c>
      <c r="S29" s="113">
        <f t="shared" si="1"/>
        <v>0</v>
      </c>
      <c r="T29" s="113">
        <f t="shared" si="3"/>
        <v>0</v>
      </c>
      <c r="U29" s="113">
        <f t="shared" si="4"/>
        <v>0</v>
      </c>
    </row>
    <row r="30" spans="1:21" s="59" customFormat="1" ht="63.75">
      <c r="A30" s="47" t="s">
        <v>621</v>
      </c>
      <c r="B30" s="47" t="s">
        <v>57</v>
      </c>
      <c r="C30" s="89" t="s">
        <v>308</v>
      </c>
      <c r="D30" s="45" t="s">
        <v>208</v>
      </c>
      <c r="E30" s="48"/>
      <c r="F30" s="45" t="s">
        <v>863</v>
      </c>
      <c r="G30" s="45" t="s">
        <v>903</v>
      </c>
      <c r="H30" s="82"/>
      <c r="I30" s="82" t="s">
        <v>1022</v>
      </c>
      <c r="J30" s="45"/>
      <c r="K30" s="45" t="s">
        <v>117</v>
      </c>
      <c r="L30" s="85" t="s">
        <v>294</v>
      </c>
      <c r="M30" s="51"/>
      <c r="N30" s="43"/>
      <c r="O30" s="55" t="s">
        <v>1010</v>
      </c>
      <c r="P30" s="43"/>
      <c r="Q30" s="113">
        <f t="shared" si="0"/>
        <v>0</v>
      </c>
      <c r="R30" s="113">
        <f t="shared" si="2"/>
        <v>0</v>
      </c>
      <c r="S30" s="113">
        <f t="shared" si="1"/>
        <v>0</v>
      </c>
      <c r="T30" s="113">
        <f t="shared" si="3"/>
        <v>0</v>
      </c>
      <c r="U30" s="113">
        <f t="shared" si="4"/>
        <v>0</v>
      </c>
    </row>
    <row r="31" spans="1:21" s="59" customFormat="1" ht="114.75">
      <c r="A31" s="47" t="s">
        <v>622</v>
      </c>
      <c r="B31" s="47" t="s">
        <v>57</v>
      </c>
      <c r="C31" s="44" t="s">
        <v>309</v>
      </c>
      <c r="D31" s="45" t="s">
        <v>208</v>
      </c>
      <c r="E31" s="48"/>
      <c r="F31" s="45" t="s">
        <v>863</v>
      </c>
      <c r="G31" s="45" t="s">
        <v>903</v>
      </c>
      <c r="H31" s="82"/>
      <c r="I31" s="82" t="s">
        <v>1022</v>
      </c>
      <c r="J31" s="45"/>
      <c r="K31" s="45" t="s">
        <v>117</v>
      </c>
      <c r="L31" s="85" t="s">
        <v>294</v>
      </c>
      <c r="M31" s="51"/>
      <c r="N31" s="43"/>
      <c r="O31" s="55" t="s">
        <v>1010</v>
      </c>
      <c r="P31" s="43"/>
      <c r="Q31" s="113">
        <f t="shared" si="0"/>
        <v>0</v>
      </c>
      <c r="R31" s="113">
        <f t="shared" si="2"/>
        <v>0</v>
      </c>
      <c r="S31" s="113">
        <f t="shared" si="1"/>
        <v>0</v>
      </c>
      <c r="T31" s="113">
        <f t="shared" si="3"/>
        <v>0</v>
      </c>
      <c r="U31" s="113">
        <f t="shared" si="4"/>
        <v>0</v>
      </c>
    </row>
    <row r="32" spans="1:21" s="59" customFormat="1" ht="63.75">
      <c r="A32" s="47" t="s">
        <v>623</v>
      </c>
      <c r="B32" s="47" t="s">
        <v>57</v>
      </c>
      <c r="C32" s="89" t="s">
        <v>1110</v>
      </c>
      <c r="D32" s="45" t="s">
        <v>208</v>
      </c>
      <c r="E32" s="48"/>
      <c r="F32" s="45" t="s">
        <v>863</v>
      </c>
      <c r="G32" s="45" t="s">
        <v>903</v>
      </c>
      <c r="H32" s="82"/>
      <c r="I32" s="82" t="s">
        <v>1022</v>
      </c>
      <c r="J32" s="45"/>
      <c r="K32" s="45" t="s">
        <v>117</v>
      </c>
      <c r="L32" s="85" t="s">
        <v>311</v>
      </c>
      <c r="M32" s="51"/>
      <c r="N32" s="43"/>
      <c r="O32" s="55" t="s">
        <v>1010</v>
      </c>
      <c r="P32" s="43"/>
      <c r="Q32" s="113">
        <f t="shared" si="0"/>
        <v>0</v>
      </c>
      <c r="R32" s="113">
        <f t="shared" si="2"/>
        <v>0</v>
      </c>
      <c r="S32" s="113">
        <f t="shared" si="1"/>
        <v>0</v>
      </c>
      <c r="T32" s="113">
        <f t="shared" si="3"/>
        <v>0</v>
      </c>
      <c r="U32" s="113">
        <f t="shared" si="4"/>
        <v>0</v>
      </c>
    </row>
    <row r="33" spans="1:21" s="59" customFormat="1" ht="51">
      <c r="A33" s="47" t="s">
        <v>624</v>
      </c>
      <c r="B33" s="47" t="s">
        <v>57</v>
      </c>
      <c r="C33" s="89" t="s">
        <v>1111</v>
      </c>
      <c r="D33" s="45" t="s">
        <v>208</v>
      </c>
      <c r="E33" s="48"/>
      <c r="F33" s="45" t="s">
        <v>863</v>
      </c>
      <c r="G33" s="45" t="s">
        <v>903</v>
      </c>
      <c r="H33" s="82"/>
      <c r="I33" s="82" t="s">
        <v>1022</v>
      </c>
      <c r="J33" s="45"/>
      <c r="K33" s="45" t="s">
        <v>117</v>
      </c>
      <c r="L33" s="85" t="s">
        <v>311</v>
      </c>
      <c r="M33" s="51"/>
      <c r="N33" s="43"/>
      <c r="O33" s="55" t="s">
        <v>1010</v>
      </c>
      <c r="P33" s="43"/>
      <c r="Q33" s="113">
        <f t="shared" si="0"/>
        <v>0</v>
      </c>
      <c r="R33" s="113">
        <f t="shared" si="2"/>
        <v>0</v>
      </c>
      <c r="S33" s="113">
        <f t="shared" si="1"/>
        <v>0</v>
      </c>
      <c r="T33" s="113">
        <f t="shared" si="3"/>
        <v>0</v>
      </c>
      <c r="U33" s="113">
        <f t="shared" si="4"/>
        <v>0</v>
      </c>
    </row>
    <row r="34" spans="1:21" s="59" customFormat="1" ht="76.5">
      <c r="A34" s="47" t="s">
        <v>625</v>
      </c>
      <c r="B34" s="47" t="s">
        <v>57</v>
      </c>
      <c r="C34" s="44" t="s">
        <v>310</v>
      </c>
      <c r="D34" s="45" t="s">
        <v>208</v>
      </c>
      <c r="E34" s="48"/>
      <c r="F34" s="45" t="s">
        <v>863</v>
      </c>
      <c r="G34" s="45" t="s">
        <v>903</v>
      </c>
      <c r="H34" s="82" t="s">
        <v>1022</v>
      </c>
      <c r="I34" s="45"/>
      <c r="J34" s="45"/>
      <c r="K34" s="45" t="s">
        <v>118</v>
      </c>
      <c r="L34" s="85" t="s">
        <v>304</v>
      </c>
      <c r="M34" s="51"/>
      <c r="N34" s="43"/>
      <c r="O34" s="55" t="s">
        <v>1010</v>
      </c>
      <c r="P34" s="43"/>
      <c r="Q34" s="113">
        <f t="shared" si="0"/>
        <v>0</v>
      </c>
      <c r="R34" s="113">
        <f t="shared" si="2"/>
        <v>0</v>
      </c>
      <c r="S34" s="113">
        <f t="shared" si="1"/>
        <v>0</v>
      </c>
      <c r="T34" s="113">
        <f t="shared" si="3"/>
        <v>0</v>
      </c>
      <c r="U34" s="113">
        <f t="shared" si="4"/>
        <v>0</v>
      </c>
    </row>
    <row r="35" spans="1:21" s="59" customFormat="1" ht="63.75">
      <c r="A35" s="47" t="s">
        <v>626</v>
      </c>
      <c r="B35" s="47" t="s">
        <v>57</v>
      </c>
      <c r="C35" s="44" t="s">
        <v>62</v>
      </c>
      <c r="D35" s="45" t="s">
        <v>208</v>
      </c>
      <c r="E35" s="48"/>
      <c r="F35" s="45" t="s">
        <v>863</v>
      </c>
      <c r="G35" s="45" t="s">
        <v>903</v>
      </c>
      <c r="H35" s="82" t="s">
        <v>1022</v>
      </c>
      <c r="I35" s="45"/>
      <c r="J35" s="45"/>
      <c r="K35" s="45" t="s">
        <v>119</v>
      </c>
      <c r="L35" s="85" t="s">
        <v>294</v>
      </c>
      <c r="M35" s="51"/>
      <c r="N35" s="43"/>
      <c r="O35" s="55" t="s">
        <v>1010</v>
      </c>
      <c r="P35" s="43"/>
      <c r="Q35" s="113">
        <f t="shared" si="0"/>
        <v>0</v>
      </c>
      <c r="R35" s="113">
        <f t="shared" si="2"/>
        <v>0</v>
      </c>
      <c r="S35" s="113">
        <f t="shared" si="1"/>
        <v>0</v>
      </c>
      <c r="T35" s="113">
        <f t="shared" si="3"/>
        <v>0</v>
      </c>
      <c r="U35" s="113">
        <f t="shared" si="4"/>
        <v>0</v>
      </c>
    </row>
    <row r="36" spans="1:21" s="59" customFormat="1" ht="63.75">
      <c r="A36" s="47" t="s">
        <v>627</v>
      </c>
      <c r="B36" s="47" t="s">
        <v>57</v>
      </c>
      <c r="C36" s="44" t="s">
        <v>1112</v>
      </c>
      <c r="D36" s="45" t="s">
        <v>208</v>
      </c>
      <c r="E36" s="48"/>
      <c r="F36" s="45" t="s">
        <v>863</v>
      </c>
      <c r="G36" s="45" t="s">
        <v>903</v>
      </c>
      <c r="H36" s="82" t="s">
        <v>1022</v>
      </c>
      <c r="I36" s="45"/>
      <c r="J36" s="45"/>
      <c r="K36" s="45" t="s">
        <v>119</v>
      </c>
      <c r="L36" s="85" t="s">
        <v>294</v>
      </c>
      <c r="M36" s="51"/>
      <c r="N36" s="43"/>
      <c r="O36" s="55" t="s">
        <v>1010</v>
      </c>
      <c r="P36" s="43"/>
      <c r="Q36" s="113">
        <f t="shared" si="0"/>
        <v>0</v>
      </c>
      <c r="R36" s="113">
        <f t="shared" si="2"/>
        <v>0</v>
      </c>
      <c r="S36" s="113">
        <f t="shared" si="1"/>
        <v>0</v>
      </c>
      <c r="T36" s="113">
        <f t="shared" si="3"/>
        <v>0</v>
      </c>
      <c r="U36" s="113">
        <f t="shared" si="4"/>
        <v>0</v>
      </c>
    </row>
    <row r="37" spans="1:21" s="59" customFormat="1" ht="63.75">
      <c r="A37" s="47" t="s">
        <v>628</v>
      </c>
      <c r="B37" s="47" t="s">
        <v>57</v>
      </c>
      <c r="C37" s="44" t="s">
        <v>1113</v>
      </c>
      <c r="D37" s="45" t="s">
        <v>208</v>
      </c>
      <c r="E37" s="48"/>
      <c r="F37" s="45" t="s">
        <v>863</v>
      </c>
      <c r="G37" s="45" t="s">
        <v>903</v>
      </c>
      <c r="H37" s="82" t="s">
        <v>1022</v>
      </c>
      <c r="I37" s="45"/>
      <c r="J37" s="45"/>
      <c r="K37" s="45" t="s">
        <v>119</v>
      </c>
      <c r="L37" s="85" t="s">
        <v>294</v>
      </c>
      <c r="M37" s="51"/>
      <c r="N37" s="43"/>
      <c r="O37" s="55" t="s">
        <v>1010</v>
      </c>
      <c r="P37" s="43"/>
      <c r="Q37" s="113">
        <f t="shared" si="0"/>
        <v>0</v>
      </c>
      <c r="R37" s="113">
        <f t="shared" si="2"/>
        <v>0</v>
      </c>
      <c r="S37" s="113">
        <f t="shared" si="1"/>
        <v>0</v>
      </c>
      <c r="T37" s="113">
        <f t="shared" si="3"/>
        <v>0</v>
      </c>
      <c r="U37" s="113">
        <f t="shared" si="4"/>
        <v>0</v>
      </c>
    </row>
    <row r="38" spans="1:21" s="59" customFormat="1" ht="51">
      <c r="A38" s="47" t="s">
        <v>629</v>
      </c>
      <c r="B38" s="47" t="s">
        <v>57</v>
      </c>
      <c r="C38" s="44" t="s">
        <v>971</v>
      </c>
      <c r="D38" s="45" t="s">
        <v>261</v>
      </c>
      <c r="E38" s="48"/>
      <c r="F38" s="45" t="s">
        <v>295</v>
      </c>
      <c r="G38" s="45" t="s">
        <v>903</v>
      </c>
      <c r="H38" s="82"/>
      <c r="I38" s="82" t="s">
        <v>1022</v>
      </c>
      <c r="J38" s="82"/>
      <c r="K38" s="45" t="s">
        <v>243</v>
      </c>
      <c r="L38" s="85" t="s">
        <v>304</v>
      </c>
      <c r="M38" s="51"/>
      <c r="N38" s="43"/>
      <c r="O38" s="55" t="s">
        <v>1010</v>
      </c>
      <c r="P38" s="43"/>
      <c r="Q38" s="113">
        <f t="shared" si="0"/>
        <v>0</v>
      </c>
      <c r="R38" s="113">
        <f t="shared" si="2"/>
        <v>0</v>
      </c>
      <c r="S38" s="113">
        <f t="shared" si="1"/>
        <v>0</v>
      </c>
      <c r="T38" s="113">
        <f t="shared" si="3"/>
        <v>0</v>
      </c>
      <c r="U38" s="113">
        <f t="shared" si="4"/>
        <v>0</v>
      </c>
    </row>
    <row r="39" spans="1:21" s="59" customFormat="1" ht="114.75">
      <c r="A39" s="47" t="s">
        <v>630</v>
      </c>
      <c r="B39" s="47" t="s">
        <v>57</v>
      </c>
      <c r="C39" s="44" t="s">
        <v>1114</v>
      </c>
      <c r="D39" s="45" t="s">
        <v>208</v>
      </c>
      <c r="E39" s="48"/>
      <c r="F39" s="45" t="s">
        <v>863</v>
      </c>
      <c r="G39" s="45" t="s">
        <v>903</v>
      </c>
      <c r="H39" s="82" t="s">
        <v>1022</v>
      </c>
      <c r="I39" s="45"/>
      <c r="J39" s="45"/>
      <c r="K39" s="45" t="s">
        <v>118</v>
      </c>
      <c r="L39" s="85" t="s">
        <v>294</v>
      </c>
      <c r="M39" s="51"/>
      <c r="N39" s="43"/>
      <c r="O39" s="55" t="s">
        <v>1010</v>
      </c>
      <c r="P39" s="43"/>
      <c r="Q39" s="113">
        <f t="shared" si="0"/>
        <v>0</v>
      </c>
      <c r="R39" s="113">
        <f t="shared" si="2"/>
        <v>0</v>
      </c>
      <c r="S39" s="113">
        <f t="shared" si="1"/>
        <v>0</v>
      </c>
      <c r="T39" s="113">
        <f t="shared" si="3"/>
        <v>0</v>
      </c>
      <c r="U39" s="113">
        <f t="shared" si="4"/>
        <v>0</v>
      </c>
    </row>
    <row r="40" spans="1:21" s="59" customFormat="1" ht="127.5">
      <c r="A40" s="47" t="s">
        <v>631</v>
      </c>
      <c r="B40" s="47" t="s">
        <v>57</v>
      </c>
      <c r="C40" s="44" t="s">
        <v>375</v>
      </c>
      <c r="D40" s="45" t="s">
        <v>208</v>
      </c>
      <c r="E40" s="48"/>
      <c r="F40" s="45" t="s">
        <v>863</v>
      </c>
      <c r="G40" s="45" t="s">
        <v>903</v>
      </c>
      <c r="H40" s="82" t="s">
        <v>1022</v>
      </c>
      <c r="I40" s="45"/>
      <c r="J40" s="45"/>
      <c r="K40" s="45" t="s">
        <v>118</v>
      </c>
      <c r="L40" s="85" t="s">
        <v>376</v>
      </c>
      <c r="M40" s="51"/>
      <c r="N40" s="43"/>
      <c r="O40" s="55" t="s">
        <v>1010</v>
      </c>
      <c r="P40" s="43"/>
      <c r="Q40" s="113">
        <f t="shared" si="0"/>
        <v>0</v>
      </c>
      <c r="R40" s="113">
        <f t="shared" si="2"/>
        <v>0</v>
      </c>
      <c r="S40" s="113">
        <f t="shared" si="1"/>
        <v>0</v>
      </c>
      <c r="T40" s="113">
        <f t="shared" si="3"/>
        <v>0</v>
      </c>
      <c r="U40" s="113">
        <f t="shared" si="4"/>
        <v>0</v>
      </c>
    </row>
    <row r="41" spans="1:21" s="59" customFormat="1" ht="114.75">
      <c r="A41" s="47" t="s">
        <v>632</v>
      </c>
      <c r="B41" s="47" t="s">
        <v>57</v>
      </c>
      <c r="C41" s="81" t="s">
        <v>374</v>
      </c>
      <c r="D41" s="45" t="s">
        <v>208</v>
      </c>
      <c r="E41" s="48"/>
      <c r="F41" s="45" t="s">
        <v>863</v>
      </c>
      <c r="G41" s="45" t="s">
        <v>903</v>
      </c>
      <c r="H41" s="82" t="s">
        <v>1022</v>
      </c>
      <c r="I41" s="45"/>
      <c r="J41" s="45"/>
      <c r="K41" s="45" t="s">
        <v>118</v>
      </c>
      <c r="L41" s="85" t="s">
        <v>304</v>
      </c>
      <c r="M41" s="51"/>
      <c r="N41" s="43"/>
      <c r="O41" s="55" t="s">
        <v>1010</v>
      </c>
      <c r="P41" s="43"/>
      <c r="Q41" s="113">
        <f t="shared" si="0"/>
        <v>0</v>
      </c>
      <c r="R41" s="113">
        <f t="shared" si="2"/>
        <v>0</v>
      </c>
      <c r="S41" s="113">
        <f t="shared" si="1"/>
        <v>0</v>
      </c>
      <c r="T41" s="113">
        <f t="shared" si="3"/>
        <v>0</v>
      </c>
      <c r="U41" s="113">
        <f t="shared" si="4"/>
        <v>0</v>
      </c>
    </row>
    <row r="42" spans="1:21" s="59" customFormat="1" ht="76.5">
      <c r="A42" s="47" t="s">
        <v>633</v>
      </c>
      <c r="B42" s="47" t="s">
        <v>57</v>
      </c>
      <c r="C42" s="86" t="s">
        <v>377</v>
      </c>
      <c r="D42" s="45" t="s">
        <v>208</v>
      </c>
      <c r="E42" s="48"/>
      <c r="F42" s="45" t="s">
        <v>863</v>
      </c>
      <c r="G42" s="45" t="s">
        <v>903</v>
      </c>
      <c r="H42" s="82" t="s">
        <v>1022</v>
      </c>
      <c r="I42" s="45"/>
      <c r="J42" s="45"/>
      <c r="K42" s="45" t="s">
        <v>118</v>
      </c>
      <c r="L42" s="85" t="s">
        <v>294</v>
      </c>
      <c r="M42" s="51"/>
      <c r="N42" s="43"/>
      <c r="O42" s="55" t="s">
        <v>1010</v>
      </c>
      <c r="P42" s="43"/>
      <c r="Q42" s="113">
        <f t="shared" si="0"/>
        <v>0</v>
      </c>
      <c r="R42" s="113">
        <f t="shared" si="2"/>
        <v>0</v>
      </c>
      <c r="S42" s="113">
        <f t="shared" si="1"/>
        <v>0</v>
      </c>
      <c r="T42" s="113">
        <f t="shared" si="3"/>
        <v>0</v>
      </c>
      <c r="U42" s="113">
        <f t="shared" si="4"/>
        <v>0</v>
      </c>
    </row>
    <row r="43" spans="1:21" s="59" customFormat="1" ht="51">
      <c r="A43" s="47" t="s">
        <v>634</v>
      </c>
      <c r="B43" s="47" t="s">
        <v>57</v>
      </c>
      <c r="C43" s="86" t="s">
        <v>1115</v>
      </c>
      <c r="D43" s="45" t="s">
        <v>208</v>
      </c>
      <c r="E43" s="48"/>
      <c r="F43" s="45" t="s">
        <v>863</v>
      </c>
      <c r="G43" s="45" t="s">
        <v>903</v>
      </c>
      <c r="H43" s="82"/>
      <c r="I43" s="82" t="s">
        <v>1022</v>
      </c>
      <c r="J43" s="45"/>
      <c r="K43" s="45" t="s">
        <v>117</v>
      </c>
      <c r="L43" s="85" t="s">
        <v>294</v>
      </c>
      <c r="M43" s="51"/>
      <c r="N43" s="43"/>
      <c r="O43" s="55" t="s">
        <v>1010</v>
      </c>
      <c r="P43" s="43"/>
      <c r="Q43" s="113">
        <f t="shared" si="0"/>
        <v>0</v>
      </c>
      <c r="R43" s="113">
        <f t="shared" si="2"/>
        <v>0</v>
      </c>
      <c r="S43" s="113">
        <f t="shared" si="1"/>
        <v>0</v>
      </c>
      <c r="T43" s="113">
        <f t="shared" si="3"/>
        <v>0</v>
      </c>
      <c r="U43" s="113">
        <f t="shared" si="4"/>
        <v>0</v>
      </c>
    </row>
    <row r="44" spans="1:21" s="59" customFormat="1" ht="38.25">
      <c r="A44" s="47" t="s">
        <v>635</v>
      </c>
      <c r="B44" s="47" t="s">
        <v>57</v>
      </c>
      <c r="C44" s="89" t="s">
        <v>846</v>
      </c>
      <c r="D44" s="45" t="s">
        <v>208</v>
      </c>
      <c r="E44" s="48"/>
      <c r="F44" s="45" t="s">
        <v>863</v>
      </c>
      <c r="G44" s="45" t="s">
        <v>903</v>
      </c>
      <c r="H44" s="82"/>
      <c r="I44" s="82" t="s">
        <v>1022</v>
      </c>
      <c r="J44" s="45"/>
      <c r="K44" s="45" t="s">
        <v>117</v>
      </c>
      <c r="L44" s="85" t="s">
        <v>376</v>
      </c>
      <c r="M44" s="51"/>
      <c r="N44" s="43"/>
      <c r="O44" s="55" t="s">
        <v>1010</v>
      </c>
      <c r="P44" s="43"/>
      <c r="Q44" s="113">
        <f t="shared" si="0"/>
        <v>0</v>
      </c>
      <c r="R44" s="113">
        <f t="shared" si="2"/>
        <v>0</v>
      </c>
      <c r="S44" s="113">
        <f t="shared" si="1"/>
        <v>0</v>
      </c>
      <c r="T44" s="113">
        <f t="shared" si="3"/>
        <v>0</v>
      </c>
      <c r="U44" s="113">
        <f t="shared" si="4"/>
        <v>0</v>
      </c>
    </row>
    <row r="45" spans="1:21" s="59" customFormat="1" ht="38.25">
      <c r="A45" s="47" t="s">
        <v>636</v>
      </c>
      <c r="B45" s="47" t="s">
        <v>57</v>
      </c>
      <c r="C45" s="89" t="s">
        <v>847</v>
      </c>
      <c r="D45" s="45" t="s">
        <v>208</v>
      </c>
      <c r="E45" s="48"/>
      <c r="F45" s="45" t="s">
        <v>863</v>
      </c>
      <c r="G45" s="45" t="s">
        <v>903</v>
      </c>
      <c r="H45" s="82"/>
      <c r="I45" s="82" t="s">
        <v>1022</v>
      </c>
      <c r="J45" s="45"/>
      <c r="K45" s="45" t="s">
        <v>117</v>
      </c>
      <c r="L45" s="85" t="s">
        <v>376</v>
      </c>
      <c r="M45" s="51"/>
      <c r="N45" s="43"/>
      <c r="O45" s="55" t="s">
        <v>1010</v>
      </c>
      <c r="P45" s="43"/>
      <c r="Q45" s="113">
        <f t="shared" si="0"/>
        <v>0</v>
      </c>
      <c r="R45" s="113">
        <f t="shared" si="2"/>
        <v>0</v>
      </c>
      <c r="S45" s="113">
        <f t="shared" si="1"/>
        <v>0</v>
      </c>
      <c r="T45" s="113">
        <f t="shared" si="3"/>
        <v>0</v>
      </c>
      <c r="U45" s="113">
        <f t="shared" si="4"/>
        <v>0</v>
      </c>
    </row>
    <row r="46" spans="1:21" s="59" customFormat="1" ht="76.5">
      <c r="A46" s="47" t="s">
        <v>637</v>
      </c>
      <c r="B46" s="47" t="s">
        <v>57</v>
      </c>
      <c r="C46" s="89" t="s">
        <v>850</v>
      </c>
      <c r="D46" s="45" t="s">
        <v>208</v>
      </c>
      <c r="E46" s="48"/>
      <c r="F46" s="45" t="s">
        <v>863</v>
      </c>
      <c r="G46" s="45" t="s">
        <v>903</v>
      </c>
      <c r="H46" s="82" t="s">
        <v>1022</v>
      </c>
      <c r="I46" s="45"/>
      <c r="J46" s="45"/>
      <c r="K46" s="45" t="s">
        <v>118</v>
      </c>
      <c r="L46" s="85" t="s">
        <v>376</v>
      </c>
      <c r="M46" s="51"/>
      <c r="N46" s="43"/>
      <c r="O46" s="55" t="s">
        <v>1010</v>
      </c>
      <c r="P46" s="43"/>
      <c r="Q46" s="113">
        <f t="shared" si="0"/>
        <v>0</v>
      </c>
      <c r="R46" s="113">
        <f t="shared" si="2"/>
        <v>0</v>
      </c>
      <c r="S46" s="113">
        <f t="shared" si="1"/>
        <v>0</v>
      </c>
      <c r="T46" s="113">
        <f t="shared" si="3"/>
        <v>0</v>
      </c>
      <c r="U46" s="113">
        <f t="shared" si="4"/>
        <v>0</v>
      </c>
    </row>
    <row r="47" spans="1:21" s="59" customFormat="1" ht="38.25">
      <c r="A47" s="47" t="s">
        <v>638</v>
      </c>
      <c r="B47" s="47" t="s">
        <v>57</v>
      </c>
      <c r="C47" s="89" t="s">
        <v>848</v>
      </c>
      <c r="D47" s="45" t="s">
        <v>208</v>
      </c>
      <c r="E47" s="48"/>
      <c r="F47" s="45" t="s">
        <v>863</v>
      </c>
      <c r="G47" s="45" t="s">
        <v>903</v>
      </c>
      <c r="H47" s="82"/>
      <c r="I47" s="82" t="s">
        <v>1022</v>
      </c>
      <c r="J47" s="45"/>
      <c r="K47" s="45" t="s">
        <v>117</v>
      </c>
      <c r="L47" s="85" t="s">
        <v>376</v>
      </c>
      <c r="M47" s="51"/>
      <c r="N47" s="43"/>
      <c r="O47" s="55" t="s">
        <v>1010</v>
      </c>
      <c r="P47" s="43"/>
      <c r="Q47" s="113">
        <f t="shared" si="0"/>
        <v>0</v>
      </c>
      <c r="R47" s="113">
        <f t="shared" si="2"/>
        <v>0</v>
      </c>
      <c r="S47" s="113">
        <f t="shared" si="1"/>
        <v>0</v>
      </c>
      <c r="T47" s="113">
        <f t="shared" si="3"/>
        <v>0</v>
      </c>
      <c r="U47" s="113">
        <f t="shared" si="4"/>
        <v>0</v>
      </c>
    </row>
    <row r="48" spans="1:21" s="59" customFormat="1" ht="51">
      <c r="A48" s="47" t="s">
        <v>639</v>
      </c>
      <c r="B48" s="47" t="s">
        <v>57</v>
      </c>
      <c r="C48" s="89" t="s">
        <v>852</v>
      </c>
      <c r="D48" s="45" t="s">
        <v>208</v>
      </c>
      <c r="E48" s="48"/>
      <c r="F48" s="45" t="s">
        <v>863</v>
      </c>
      <c r="G48" s="45" t="s">
        <v>903</v>
      </c>
      <c r="H48" s="82"/>
      <c r="I48" s="82" t="s">
        <v>1022</v>
      </c>
      <c r="J48" s="45"/>
      <c r="K48" s="45" t="s">
        <v>120</v>
      </c>
      <c r="L48" s="85" t="s">
        <v>851</v>
      </c>
      <c r="M48" s="51"/>
      <c r="N48" s="43"/>
      <c r="O48" s="55" t="s">
        <v>1010</v>
      </c>
      <c r="P48" s="43"/>
      <c r="Q48" s="113">
        <f t="shared" si="0"/>
        <v>0</v>
      </c>
      <c r="R48" s="113">
        <f t="shared" si="2"/>
        <v>0</v>
      </c>
      <c r="S48" s="113">
        <f t="shared" si="1"/>
        <v>0</v>
      </c>
      <c r="T48" s="113">
        <f t="shared" si="3"/>
        <v>0</v>
      </c>
      <c r="U48" s="113">
        <f t="shared" si="4"/>
        <v>0</v>
      </c>
    </row>
    <row r="49" spans="1:21" s="59" customFormat="1" ht="51">
      <c r="A49" s="47" t="s">
        <v>640</v>
      </c>
      <c r="B49" s="47" t="s">
        <v>57</v>
      </c>
      <c r="C49" s="89" t="s">
        <v>853</v>
      </c>
      <c r="D49" s="45" t="s">
        <v>208</v>
      </c>
      <c r="E49" s="48"/>
      <c r="F49" s="45" t="s">
        <v>863</v>
      </c>
      <c r="G49" s="45" t="s">
        <v>903</v>
      </c>
      <c r="H49" s="82"/>
      <c r="I49" s="82" t="s">
        <v>1022</v>
      </c>
      <c r="J49" s="45"/>
      <c r="K49" s="45" t="s">
        <v>120</v>
      </c>
      <c r="L49" s="85" t="s">
        <v>851</v>
      </c>
      <c r="M49" s="51"/>
      <c r="N49" s="43"/>
      <c r="O49" s="55" t="s">
        <v>1010</v>
      </c>
      <c r="P49" s="43"/>
      <c r="Q49" s="113">
        <f t="shared" si="0"/>
        <v>0</v>
      </c>
      <c r="R49" s="113">
        <f t="shared" si="2"/>
        <v>0</v>
      </c>
      <c r="S49" s="113">
        <f t="shared" si="1"/>
        <v>0</v>
      </c>
      <c r="T49" s="113">
        <f t="shared" si="3"/>
        <v>0</v>
      </c>
      <c r="U49" s="113">
        <f t="shared" si="4"/>
        <v>0</v>
      </c>
    </row>
    <row r="50" spans="1:21" s="59" customFormat="1" ht="63.75">
      <c r="A50" s="47" t="s">
        <v>641</v>
      </c>
      <c r="B50" s="47" t="s">
        <v>57</v>
      </c>
      <c r="C50" s="89" t="s">
        <v>854</v>
      </c>
      <c r="D50" s="45" t="s">
        <v>208</v>
      </c>
      <c r="E50" s="48"/>
      <c r="F50" s="45" t="s">
        <v>863</v>
      </c>
      <c r="G50" s="45" t="s">
        <v>903</v>
      </c>
      <c r="H50" s="82" t="s">
        <v>1022</v>
      </c>
      <c r="I50" s="45"/>
      <c r="J50" s="45"/>
      <c r="K50" s="45" t="s">
        <v>121</v>
      </c>
      <c r="L50" s="85" t="s">
        <v>851</v>
      </c>
      <c r="M50" s="51"/>
      <c r="N50" s="43"/>
      <c r="O50" s="55" t="s">
        <v>1010</v>
      </c>
      <c r="P50" s="43"/>
      <c r="Q50" s="113">
        <f t="shared" si="0"/>
        <v>0</v>
      </c>
      <c r="R50" s="113">
        <f t="shared" si="2"/>
        <v>0</v>
      </c>
      <c r="S50" s="113">
        <f t="shared" si="1"/>
        <v>0</v>
      </c>
      <c r="T50" s="113">
        <f t="shared" si="3"/>
        <v>0</v>
      </c>
      <c r="U50" s="113">
        <f t="shared" si="4"/>
        <v>0</v>
      </c>
    </row>
    <row r="51" spans="1:21" s="59" customFormat="1" ht="63.75">
      <c r="A51" s="47" t="s">
        <v>642</v>
      </c>
      <c r="B51" s="47" t="s">
        <v>57</v>
      </c>
      <c r="C51" s="89" t="s">
        <v>855</v>
      </c>
      <c r="D51" s="45" t="s">
        <v>208</v>
      </c>
      <c r="E51" s="48"/>
      <c r="F51" s="45" t="s">
        <v>863</v>
      </c>
      <c r="G51" s="45" t="s">
        <v>903</v>
      </c>
      <c r="H51" s="82" t="s">
        <v>1022</v>
      </c>
      <c r="I51" s="45"/>
      <c r="J51" s="45"/>
      <c r="K51" s="45" t="s">
        <v>121</v>
      </c>
      <c r="L51" s="85" t="s">
        <v>851</v>
      </c>
      <c r="M51" s="51"/>
      <c r="N51" s="43"/>
      <c r="O51" s="55" t="s">
        <v>1010</v>
      </c>
      <c r="P51" s="43"/>
      <c r="Q51" s="113">
        <f t="shared" si="0"/>
        <v>0</v>
      </c>
      <c r="R51" s="113">
        <f t="shared" si="2"/>
        <v>0</v>
      </c>
      <c r="S51" s="113">
        <f t="shared" si="1"/>
        <v>0</v>
      </c>
      <c r="T51" s="113">
        <f t="shared" si="3"/>
        <v>0</v>
      </c>
      <c r="U51" s="113">
        <f t="shared" si="4"/>
        <v>0</v>
      </c>
    </row>
    <row r="52" spans="1:21" s="59" customFormat="1" ht="25.5">
      <c r="A52" s="47" t="s">
        <v>643</v>
      </c>
      <c r="B52" s="47" t="s">
        <v>57</v>
      </c>
      <c r="C52" s="89" t="s">
        <v>857</v>
      </c>
      <c r="D52" s="45" t="s">
        <v>208</v>
      </c>
      <c r="E52" s="48"/>
      <c r="F52" s="45" t="s">
        <v>863</v>
      </c>
      <c r="G52" s="45" t="s">
        <v>903</v>
      </c>
      <c r="H52" s="82"/>
      <c r="I52" s="82" t="s">
        <v>1022</v>
      </c>
      <c r="J52" s="45"/>
      <c r="K52" s="45" t="s">
        <v>120</v>
      </c>
      <c r="L52" s="85" t="s">
        <v>856</v>
      </c>
      <c r="M52" s="51"/>
      <c r="N52" s="43"/>
      <c r="O52" s="55" t="s">
        <v>1010</v>
      </c>
      <c r="P52" s="43"/>
      <c r="Q52" s="113">
        <f t="shared" si="0"/>
        <v>0</v>
      </c>
      <c r="R52" s="113">
        <f t="shared" si="2"/>
        <v>0</v>
      </c>
      <c r="S52" s="113">
        <f t="shared" si="1"/>
        <v>0</v>
      </c>
      <c r="T52" s="113">
        <f t="shared" si="3"/>
        <v>0</v>
      </c>
      <c r="U52" s="113">
        <f t="shared" si="4"/>
        <v>0</v>
      </c>
    </row>
    <row r="53" spans="1:21" s="59" customFormat="1" ht="63.75">
      <c r="A53" s="47" t="s">
        <v>644</v>
      </c>
      <c r="B53" s="47" t="s">
        <v>57</v>
      </c>
      <c r="C53" s="89" t="s">
        <v>858</v>
      </c>
      <c r="D53" s="45" t="s">
        <v>208</v>
      </c>
      <c r="E53" s="48"/>
      <c r="F53" s="45" t="s">
        <v>863</v>
      </c>
      <c r="G53" s="45" t="s">
        <v>903</v>
      </c>
      <c r="H53" s="82" t="s">
        <v>1022</v>
      </c>
      <c r="I53" s="45"/>
      <c r="J53" s="45"/>
      <c r="K53" s="45" t="s">
        <v>121</v>
      </c>
      <c r="L53" s="85" t="s">
        <v>856</v>
      </c>
      <c r="M53" s="51"/>
      <c r="N53" s="43"/>
      <c r="O53" s="55" t="s">
        <v>1010</v>
      </c>
      <c r="P53" s="43"/>
      <c r="Q53" s="113">
        <f t="shared" si="0"/>
        <v>0</v>
      </c>
      <c r="R53" s="113">
        <f t="shared" si="2"/>
        <v>0</v>
      </c>
      <c r="S53" s="113">
        <f t="shared" si="1"/>
        <v>0</v>
      </c>
      <c r="T53" s="113">
        <f t="shared" si="3"/>
        <v>0</v>
      </c>
      <c r="U53" s="113">
        <f t="shared" si="4"/>
        <v>0</v>
      </c>
    </row>
    <row r="54" spans="1:21" s="59" customFormat="1" ht="63.75">
      <c r="A54" s="47" t="s">
        <v>645</v>
      </c>
      <c r="B54" s="47" t="s">
        <v>57</v>
      </c>
      <c r="C54" s="89" t="s">
        <v>859</v>
      </c>
      <c r="D54" s="45" t="s">
        <v>208</v>
      </c>
      <c r="E54" s="48"/>
      <c r="F54" s="45" t="s">
        <v>863</v>
      </c>
      <c r="G54" s="45" t="s">
        <v>903</v>
      </c>
      <c r="H54" s="82" t="s">
        <v>1022</v>
      </c>
      <c r="I54" s="45"/>
      <c r="J54" s="45"/>
      <c r="K54" s="45" t="s">
        <v>121</v>
      </c>
      <c r="L54" s="85" t="s">
        <v>856</v>
      </c>
      <c r="M54" s="51"/>
      <c r="N54" s="43"/>
      <c r="O54" s="55" t="s">
        <v>1010</v>
      </c>
      <c r="P54" s="43"/>
      <c r="Q54" s="113">
        <f t="shared" si="0"/>
        <v>0</v>
      </c>
      <c r="R54" s="113">
        <f t="shared" si="2"/>
        <v>0</v>
      </c>
      <c r="S54" s="113">
        <f t="shared" si="1"/>
        <v>0</v>
      </c>
      <c r="T54" s="113">
        <f t="shared" si="3"/>
        <v>0</v>
      </c>
      <c r="U54" s="113">
        <f t="shared" si="4"/>
        <v>0</v>
      </c>
    </row>
    <row r="55" spans="1:21" s="59" customFormat="1" ht="25.5">
      <c r="A55" s="47" t="s">
        <v>646</v>
      </c>
      <c r="B55" s="47" t="s">
        <v>57</v>
      </c>
      <c r="C55" s="89" t="s">
        <v>860</v>
      </c>
      <c r="D55" s="45" t="s">
        <v>208</v>
      </c>
      <c r="E55" s="48"/>
      <c r="F55" s="45" t="s">
        <v>863</v>
      </c>
      <c r="G55" s="45" t="s">
        <v>903</v>
      </c>
      <c r="H55" s="82"/>
      <c r="I55" s="82" t="s">
        <v>1022</v>
      </c>
      <c r="J55" s="45"/>
      <c r="K55" s="45" t="s">
        <v>120</v>
      </c>
      <c r="L55" s="85" t="s">
        <v>856</v>
      </c>
      <c r="M55" s="214"/>
      <c r="N55" s="43"/>
      <c r="O55" s="55" t="s">
        <v>1010</v>
      </c>
      <c r="P55" s="43"/>
      <c r="Q55" s="113">
        <f t="shared" si="0"/>
        <v>0</v>
      </c>
      <c r="R55" s="113">
        <f t="shared" si="2"/>
        <v>0</v>
      </c>
      <c r="S55" s="113">
        <f t="shared" si="1"/>
        <v>0</v>
      </c>
      <c r="T55" s="113">
        <f t="shared" si="3"/>
        <v>0</v>
      </c>
      <c r="U55" s="113">
        <f t="shared" si="4"/>
        <v>0</v>
      </c>
    </row>
    <row r="56" spans="1:21" s="59" customFormat="1" ht="25.5">
      <c r="A56" s="47" t="s">
        <v>647</v>
      </c>
      <c r="B56" s="47" t="s">
        <v>57</v>
      </c>
      <c r="C56" s="89" t="s">
        <v>861</v>
      </c>
      <c r="D56" s="45" t="s">
        <v>208</v>
      </c>
      <c r="E56" s="48"/>
      <c r="F56" s="45" t="s">
        <v>863</v>
      </c>
      <c r="G56" s="45" t="s">
        <v>903</v>
      </c>
      <c r="H56" s="82"/>
      <c r="I56" s="82" t="s">
        <v>1022</v>
      </c>
      <c r="J56" s="45"/>
      <c r="K56" s="45" t="s">
        <v>120</v>
      </c>
      <c r="L56" s="85" t="s">
        <v>856</v>
      </c>
      <c r="M56" s="214"/>
      <c r="N56" s="43"/>
      <c r="O56" s="55" t="s">
        <v>1010</v>
      </c>
      <c r="P56" s="43"/>
      <c r="Q56" s="113">
        <f t="shared" si="0"/>
        <v>0</v>
      </c>
      <c r="R56" s="113">
        <f t="shared" si="2"/>
        <v>0</v>
      </c>
      <c r="S56" s="113">
        <f t="shared" si="1"/>
        <v>0</v>
      </c>
      <c r="T56" s="113">
        <f t="shared" si="3"/>
        <v>0</v>
      </c>
      <c r="U56" s="113">
        <f t="shared" si="4"/>
        <v>0</v>
      </c>
    </row>
    <row r="57" spans="1:21" s="153" customFormat="1" ht="38.25">
      <c r="A57" s="47" t="s">
        <v>1049</v>
      </c>
      <c r="B57" s="174" t="s">
        <v>57</v>
      </c>
      <c r="C57" s="175" t="s">
        <v>336</v>
      </c>
      <c r="D57" s="176" t="s">
        <v>208</v>
      </c>
      <c r="E57" s="177"/>
      <c r="F57" s="176" t="s">
        <v>863</v>
      </c>
      <c r="G57" s="176">
        <v>5</v>
      </c>
      <c r="H57" s="178" t="s">
        <v>1022</v>
      </c>
      <c r="I57" s="176"/>
      <c r="J57" s="176"/>
      <c r="K57" s="176" t="s">
        <v>241</v>
      </c>
      <c r="L57" s="179"/>
      <c r="M57" s="214"/>
      <c r="N57" s="43"/>
      <c r="O57" s="55" t="s">
        <v>1010</v>
      </c>
      <c r="P57" s="43"/>
      <c r="Q57" s="152">
        <f>IF(E57="þ",1,0)</f>
        <v>0</v>
      </c>
      <c r="R57" s="152">
        <f>IF(O57="Conforme",1,0)</f>
        <v>0</v>
      </c>
      <c r="S57" s="152">
        <f>Q57+R57</f>
        <v>0</v>
      </c>
      <c r="T57" s="152">
        <f>IF(O57="Non Conforme",1,0)</f>
        <v>0</v>
      </c>
      <c r="U57" s="152">
        <f>Q57+T57</f>
        <v>0</v>
      </c>
    </row>
    <row r="58" spans="1:21" s="153" customFormat="1" ht="38.25">
      <c r="A58" s="47" t="s">
        <v>1050</v>
      </c>
      <c r="B58" s="174" t="s">
        <v>57</v>
      </c>
      <c r="C58" s="175" t="s">
        <v>1108</v>
      </c>
      <c r="D58" s="176" t="s">
        <v>208</v>
      </c>
      <c r="E58" s="177"/>
      <c r="F58" s="176" t="s">
        <v>863</v>
      </c>
      <c r="G58" s="176">
        <v>5</v>
      </c>
      <c r="H58" s="178" t="s">
        <v>1022</v>
      </c>
      <c r="I58" s="176"/>
      <c r="J58" s="176"/>
      <c r="K58" s="176" t="s">
        <v>386</v>
      </c>
      <c r="L58" s="179"/>
      <c r="M58" s="214"/>
      <c r="N58" s="43"/>
      <c r="O58" s="55" t="s">
        <v>1010</v>
      </c>
      <c r="P58" s="43"/>
      <c r="Q58" s="152">
        <f>IF(E58="þ",1,0)</f>
        <v>0</v>
      </c>
      <c r="R58" s="152">
        <f>IF(O58="Conforme",1,0)</f>
        <v>0</v>
      </c>
      <c r="S58" s="152">
        <f>Q58+R58</f>
        <v>0</v>
      </c>
      <c r="T58" s="152">
        <f>IF(O58="Non Conforme",1,0)</f>
        <v>0</v>
      </c>
      <c r="U58" s="152">
        <f>Q58+T58</f>
        <v>0</v>
      </c>
    </row>
    <row r="59" spans="1:21" s="153" customFormat="1" ht="38.25">
      <c r="A59" s="47" t="s">
        <v>1051</v>
      </c>
      <c r="B59" s="174" t="s">
        <v>57</v>
      </c>
      <c r="C59" s="183" t="s">
        <v>831</v>
      </c>
      <c r="D59" s="184" t="s">
        <v>292</v>
      </c>
      <c r="E59" s="177"/>
      <c r="F59" s="176" t="s">
        <v>863</v>
      </c>
      <c r="G59" s="176" t="s">
        <v>868</v>
      </c>
      <c r="H59" s="178"/>
      <c r="I59" s="178" t="s">
        <v>1022</v>
      </c>
      <c r="J59" s="176"/>
      <c r="K59" s="176" t="s">
        <v>117</v>
      </c>
      <c r="L59" s="179"/>
      <c r="M59" s="214"/>
      <c r="N59" s="43"/>
      <c r="O59" s="55" t="s">
        <v>1010</v>
      </c>
      <c r="P59" s="43"/>
      <c r="Q59" s="152">
        <f>IF(E59="þ",1,0)</f>
        <v>0</v>
      </c>
      <c r="R59" s="152">
        <f>IF(O59="Conforme",1,0)</f>
        <v>0</v>
      </c>
      <c r="S59" s="152">
        <f>Q59+R59</f>
        <v>0</v>
      </c>
      <c r="T59" s="152">
        <f>IF(O59="Non Conforme",1,0)</f>
        <v>0</v>
      </c>
      <c r="U59" s="152">
        <f>Q59+T59</f>
        <v>0</v>
      </c>
    </row>
    <row r="60" spans="1:21" s="59" customFormat="1" ht="30" customHeight="1">
      <c r="A60" s="68" t="s">
        <v>489</v>
      </c>
      <c r="B60" s="68"/>
      <c r="C60" s="70" t="s">
        <v>1017</v>
      </c>
      <c r="D60" s="72"/>
      <c r="E60" s="71"/>
      <c r="F60" s="71"/>
      <c r="G60" s="71"/>
      <c r="H60" s="72"/>
      <c r="I60" s="72"/>
      <c r="J60" s="72"/>
      <c r="K60" s="71"/>
      <c r="L60" s="73"/>
      <c r="M60" s="214"/>
      <c r="N60" s="74"/>
      <c r="O60" s="75"/>
      <c r="P60" s="78"/>
      <c r="Q60" s="113">
        <f t="shared" si="0"/>
        <v>0</v>
      </c>
      <c r="R60" s="113">
        <f t="shared" si="2"/>
        <v>0</v>
      </c>
      <c r="S60" s="113">
        <f t="shared" si="1"/>
        <v>0</v>
      </c>
      <c r="T60" s="113">
        <f t="shared" si="3"/>
        <v>0</v>
      </c>
      <c r="U60" s="113">
        <f t="shared" si="4"/>
        <v>0</v>
      </c>
    </row>
    <row r="61" spans="1:21" s="59" customFormat="1" ht="51">
      <c r="A61" s="47" t="s">
        <v>509</v>
      </c>
      <c r="B61" s="47" t="s">
        <v>57</v>
      </c>
      <c r="C61" s="44" t="s">
        <v>833</v>
      </c>
      <c r="D61" s="45" t="s">
        <v>1140</v>
      </c>
      <c r="E61" s="117"/>
      <c r="F61" s="45" t="s">
        <v>863</v>
      </c>
      <c r="G61" s="45">
        <v>11</v>
      </c>
      <c r="H61" s="82"/>
      <c r="I61" s="82" t="s">
        <v>1022</v>
      </c>
      <c r="J61" s="82"/>
      <c r="K61" s="45" t="s">
        <v>107</v>
      </c>
      <c r="L61" s="85"/>
      <c r="M61" s="214"/>
      <c r="N61" s="43"/>
      <c r="O61" s="55" t="s">
        <v>1010</v>
      </c>
      <c r="P61" s="43"/>
      <c r="Q61" s="113">
        <f t="shared" si="0"/>
        <v>0</v>
      </c>
      <c r="R61" s="113">
        <f t="shared" si="2"/>
        <v>0</v>
      </c>
      <c r="S61" s="113">
        <f t="shared" si="1"/>
        <v>0</v>
      </c>
      <c r="T61" s="113">
        <f t="shared" si="3"/>
        <v>0</v>
      </c>
      <c r="U61" s="113">
        <f t="shared" si="4"/>
        <v>0</v>
      </c>
    </row>
    <row r="62" spans="1:21" s="59" customFormat="1" ht="127.5">
      <c r="A62" s="47" t="s">
        <v>510</v>
      </c>
      <c r="B62" s="47" t="s">
        <v>57</v>
      </c>
      <c r="C62" s="44" t="s">
        <v>387</v>
      </c>
      <c r="D62" s="45" t="s">
        <v>1135</v>
      </c>
      <c r="E62" s="117"/>
      <c r="F62" s="45" t="s">
        <v>863</v>
      </c>
      <c r="G62" s="45" t="s">
        <v>870</v>
      </c>
      <c r="H62" s="82"/>
      <c r="I62" s="82" t="s">
        <v>1022</v>
      </c>
      <c r="J62" s="82"/>
      <c r="K62" s="45" t="s">
        <v>86</v>
      </c>
      <c r="L62" s="85"/>
      <c r="M62" s="214"/>
      <c r="N62" s="43"/>
      <c r="O62" s="55" t="s">
        <v>1010</v>
      </c>
      <c r="P62" s="43"/>
      <c r="Q62" s="113">
        <f t="shared" si="0"/>
        <v>0</v>
      </c>
      <c r="R62" s="113">
        <f t="shared" si="2"/>
        <v>0</v>
      </c>
      <c r="S62" s="113">
        <f t="shared" si="1"/>
        <v>0</v>
      </c>
      <c r="T62" s="113">
        <f t="shared" si="3"/>
        <v>0</v>
      </c>
      <c r="U62" s="113">
        <f t="shared" si="4"/>
        <v>0</v>
      </c>
    </row>
    <row r="63" spans="1:21" s="59" customFormat="1" ht="89.25">
      <c r="A63" s="47" t="s">
        <v>511</v>
      </c>
      <c r="B63" s="47" t="s">
        <v>57</v>
      </c>
      <c r="C63" s="44" t="s">
        <v>388</v>
      </c>
      <c r="D63" s="45" t="s">
        <v>1135</v>
      </c>
      <c r="E63" s="117"/>
      <c r="F63" s="45" t="s">
        <v>863</v>
      </c>
      <c r="G63" s="45" t="s">
        <v>870</v>
      </c>
      <c r="H63" s="82"/>
      <c r="I63" s="82" t="s">
        <v>1022</v>
      </c>
      <c r="J63" s="82"/>
      <c r="K63" s="45" t="s">
        <v>87</v>
      </c>
      <c r="L63" s="85"/>
      <c r="M63" s="214"/>
      <c r="N63" s="43"/>
      <c r="O63" s="55" t="s">
        <v>1010</v>
      </c>
      <c r="P63" s="43"/>
      <c r="Q63" s="113">
        <f t="shared" si="0"/>
        <v>0</v>
      </c>
      <c r="R63" s="113">
        <f t="shared" si="2"/>
        <v>0</v>
      </c>
      <c r="S63" s="113">
        <f t="shared" si="1"/>
        <v>0</v>
      </c>
      <c r="T63" s="113">
        <f t="shared" si="3"/>
        <v>0</v>
      </c>
      <c r="U63" s="113">
        <f t="shared" si="4"/>
        <v>0</v>
      </c>
    </row>
    <row r="64" spans="1:21" s="59" customFormat="1" ht="76.5">
      <c r="A64" s="47" t="s">
        <v>512</v>
      </c>
      <c r="B64" s="47" t="s">
        <v>57</v>
      </c>
      <c r="C64" s="44" t="s">
        <v>389</v>
      </c>
      <c r="D64" s="45" t="s">
        <v>1135</v>
      </c>
      <c r="E64" s="117"/>
      <c r="F64" s="45" t="s">
        <v>863</v>
      </c>
      <c r="G64" s="45" t="s">
        <v>870</v>
      </c>
      <c r="H64" s="82"/>
      <c r="I64" s="82" t="s">
        <v>1022</v>
      </c>
      <c r="J64" s="82"/>
      <c r="K64" s="45" t="s">
        <v>89</v>
      </c>
      <c r="L64" s="85"/>
      <c r="M64" s="214"/>
      <c r="N64" s="43"/>
      <c r="O64" s="55" t="s">
        <v>1010</v>
      </c>
      <c r="P64" s="43"/>
      <c r="Q64" s="113">
        <f t="shared" si="0"/>
        <v>0</v>
      </c>
      <c r="R64" s="113">
        <f t="shared" si="2"/>
        <v>0</v>
      </c>
      <c r="S64" s="113">
        <f t="shared" si="1"/>
        <v>0</v>
      </c>
      <c r="T64" s="113">
        <f t="shared" si="3"/>
        <v>0</v>
      </c>
      <c r="U64" s="113">
        <f t="shared" si="4"/>
        <v>0</v>
      </c>
    </row>
    <row r="65" spans="1:21" s="59" customFormat="1" ht="63.75">
      <c r="A65" s="47" t="s">
        <v>648</v>
      </c>
      <c r="B65" s="47" t="s">
        <v>57</v>
      </c>
      <c r="C65" s="44" t="s">
        <v>390</v>
      </c>
      <c r="D65" s="45" t="s">
        <v>1135</v>
      </c>
      <c r="E65" s="117"/>
      <c r="F65" s="45" t="s">
        <v>863</v>
      </c>
      <c r="G65" s="45" t="s">
        <v>870</v>
      </c>
      <c r="H65" s="82"/>
      <c r="I65" s="82" t="s">
        <v>1022</v>
      </c>
      <c r="J65" s="82"/>
      <c r="K65" s="45" t="s">
        <v>90</v>
      </c>
      <c r="L65" s="85"/>
      <c r="M65" s="214"/>
      <c r="N65" s="43"/>
      <c r="O65" s="55" t="s">
        <v>1010</v>
      </c>
      <c r="P65" s="43"/>
      <c r="Q65" s="113">
        <f t="shared" si="0"/>
        <v>0</v>
      </c>
      <c r="R65" s="113">
        <f t="shared" si="2"/>
        <v>0</v>
      </c>
      <c r="S65" s="113">
        <f t="shared" si="1"/>
        <v>0</v>
      </c>
      <c r="T65" s="113">
        <f t="shared" si="3"/>
        <v>0</v>
      </c>
      <c r="U65" s="113">
        <f t="shared" si="4"/>
        <v>0</v>
      </c>
    </row>
    <row r="66" spans="1:21" s="59" customFormat="1" ht="38.25">
      <c r="A66" s="47" t="s">
        <v>649</v>
      </c>
      <c r="B66" s="47" t="s">
        <v>57</v>
      </c>
      <c r="C66" s="44" t="s">
        <v>391</v>
      </c>
      <c r="D66" s="45" t="s">
        <v>1135</v>
      </c>
      <c r="E66" s="117"/>
      <c r="F66" s="45" t="s">
        <v>863</v>
      </c>
      <c r="G66" s="45" t="s">
        <v>870</v>
      </c>
      <c r="H66" s="82"/>
      <c r="I66" s="82" t="s">
        <v>1022</v>
      </c>
      <c r="J66" s="82"/>
      <c r="K66" s="45" t="s">
        <v>84</v>
      </c>
      <c r="L66" s="85"/>
      <c r="M66" s="214"/>
      <c r="N66" s="43"/>
      <c r="O66" s="55" t="s">
        <v>1010</v>
      </c>
      <c r="P66" s="43"/>
      <c r="Q66" s="113">
        <f t="shared" si="0"/>
        <v>0</v>
      </c>
      <c r="R66" s="113">
        <f t="shared" si="2"/>
        <v>0</v>
      </c>
      <c r="S66" s="113">
        <f t="shared" si="1"/>
        <v>0</v>
      </c>
      <c r="T66" s="113">
        <f t="shared" si="3"/>
        <v>0</v>
      </c>
      <c r="U66" s="113">
        <f t="shared" si="4"/>
        <v>0</v>
      </c>
    </row>
    <row r="67" spans="1:21" s="59" customFormat="1" ht="51">
      <c r="A67" s="47" t="s">
        <v>650</v>
      </c>
      <c r="B67" s="47" t="s">
        <v>57</v>
      </c>
      <c r="C67" s="44" t="s">
        <v>392</v>
      </c>
      <c r="D67" s="45" t="s">
        <v>1135</v>
      </c>
      <c r="E67" s="117"/>
      <c r="F67" s="45" t="s">
        <v>863</v>
      </c>
      <c r="G67" s="45" t="s">
        <v>870</v>
      </c>
      <c r="H67" s="82"/>
      <c r="I67" s="82" t="s">
        <v>1022</v>
      </c>
      <c r="J67" s="82"/>
      <c r="K67" s="45" t="s">
        <v>91</v>
      </c>
      <c r="L67" s="85"/>
      <c r="M67" s="214"/>
      <c r="N67" s="43"/>
      <c r="O67" s="55" t="s">
        <v>1010</v>
      </c>
      <c r="P67" s="43"/>
      <c r="Q67" s="113">
        <f t="shared" si="0"/>
        <v>0</v>
      </c>
      <c r="R67" s="113">
        <f t="shared" si="2"/>
        <v>0</v>
      </c>
      <c r="S67" s="113">
        <f t="shared" si="1"/>
        <v>0</v>
      </c>
      <c r="T67" s="113">
        <f t="shared" si="3"/>
        <v>0</v>
      </c>
      <c r="U67" s="113">
        <f t="shared" si="4"/>
        <v>0</v>
      </c>
    </row>
    <row r="68" spans="1:21" s="59" customFormat="1" ht="51">
      <c r="A68" s="47" t="s">
        <v>651</v>
      </c>
      <c r="B68" s="47" t="s">
        <v>57</v>
      </c>
      <c r="C68" s="44" t="s">
        <v>393</v>
      </c>
      <c r="D68" s="45" t="s">
        <v>1135</v>
      </c>
      <c r="E68" s="117"/>
      <c r="F68" s="45" t="s">
        <v>863</v>
      </c>
      <c r="G68" s="45" t="s">
        <v>870</v>
      </c>
      <c r="H68" s="82"/>
      <c r="I68" s="82" t="s">
        <v>1022</v>
      </c>
      <c r="J68" s="82"/>
      <c r="K68" s="45" t="s">
        <v>85</v>
      </c>
      <c r="L68" s="85"/>
      <c r="M68" s="214"/>
      <c r="N68" s="43"/>
      <c r="O68" s="55" t="s">
        <v>1010</v>
      </c>
      <c r="P68" s="43"/>
      <c r="Q68" s="113">
        <f t="shared" si="0"/>
        <v>0</v>
      </c>
      <c r="R68" s="113">
        <f t="shared" si="2"/>
        <v>0</v>
      </c>
      <c r="S68" s="113">
        <f t="shared" si="1"/>
        <v>0</v>
      </c>
      <c r="T68" s="113">
        <f t="shared" si="3"/>
        <v>0</v>
      </c>
      <c r="U68" s="113">
        <f t="shared" si="4"/>
        <v>0</v>
      </c>
    </row>
    <row r="69" spans="1:21" s="59" customFormat="1" ht="96.75" customHeight="1">
      <c r="A69" s="47" t="s">
        <v>652</v>
      </c>
      <c r="B69" s="47" t="s">
        <v>57</v>
      </c>
      <c r="C69" s="44" t="s">
        <v>394</v>
      </c>
      <c r="D69" s="45" t="s">
        <v>1136</v>
      </c>
      <c r="E69" s="117"/>
      <c r="F69" s="45" t="s">
        <v>863</v>
      </c>
      <c r="G69" s="45" t="s">
        <v>870</v>
      </c>
      <c r="H69" s="82"/>
      <c r="I69" s="82" t="s">
        <v>1022</v>
      </c>
      <c r="J69" s="82"/>
      <c r="K69" s="45" t="s">
        <v>92</v>
      </c>
      <c r="L69" s="85"/>
      <c r="M69" s="214"/>
      <c r="N69" s="43"/>
      <c r="O69" s="55" t="s">
        <v>1010</v>
      </c>
      <c r="P69" s="43"/>
      <c r="Q69" s="113">
        <f t="shared" si="0"/>
        <v>0</v>
      </c>
      <c r="R69" s="113">
        <f t="shared" si="2"/>
        <v>0</v>
      </c>
      <c r="S69" s="113">
        <f t="shared" si="1"/>
        <v>0</v>
      </c>
      <c r="T69" s="113">
        <f t="shared" si="3"/>
        <v>0</v>
      </c>
      <c r="U69" s="113">
        <f t="shared" si="4"/>
        <v>0</v>
      </c>
    </row>
    <row r="70" spans="1:21" s="59" customFormat="1" ht="63.75">
      <c r="A70" s="47" t="s">
        <v>653</v>
      </c>
      <c r="B70" s="47" t="s">
        <v>57</v>
      </c>
      <c r="C70" s="44" t="s">
        <v>395</v>
      </c>
      <c r="D70" s="45" t="s">
        <v>1136</v>
      </c>
      <c r="E70" s="117"/>
      <c r="F70" s="45" t="s">
        <v>863</v>
      </c>
      <c r="G70" s="45" t="s">
        <v>870</v>
      </c>
      <c r="H70" s="82"/>
      <c r="I70" s="82" t="s">
        <v>1022</v>
      </c>
      <c r="J70" s="82"/>
      <c r="K70" s="45" t="s">
        <v>93</v>
      </c>
      <c r="L70" s="85"/>
      <c r="M70" s="214"/>
      <c r="N70" s="43"/>
      <c r="O70" s="55" t="s">
        <v>1010</v>
      </c>
      <c r="P70" s="43"/>
      <c r="Q70" s="113">
        <f t="shared" si="0"/>
        <v>0</v>
      </c>
      <c r="R70" s="113">
        <f t="shared" si="2"/>
        <v>0</v>
      </c>
      <c r="S70" s="113">
        <f t="shared" si="1"/>
        <v>0</v>
      </c>
      <c r="T70" s="113">
        <f t="shared" si="3"/>
        <v>0</v>
      </c>
      <c r="U70" s="113">
        <f t="shared" si="4"/>
        <v>0</v>
      </c>
    </row>
    <row r="71" spans="1:21" s="59" customFormat="1" ht="63.75">
      <c r="A71" s="47" t="s">
        <v>654</v>
      </c>
      <c r="B71" s="47" t="s">
        <v>57</v>
      </c>
      <c r="C71" s="44" t="s">
        <v>396</v>
      </c>
      <c r="D71" s="45" t="s">
        <v>1136</v>
      </c>
      <c r="E71" s="117"/>
      <c r="F71" s="45" t="s">
        <v>863</v>
      </c>
      <c r="G71" s="45" t="s">
        <v>870</v>
      </c>
      <c r="H71" s="82"/>
      <c r="I71" s="82" t="s">
        <v>1022</v>
      </c>
      <c r="J71" s="82"/>
      <c r="K71" s="45" t="s">
        <v>94</v>
      </c>
      <c r="L71" s="85"/>
      <c r="M71" s="214"/>
      <c r="N71" s="43"/>
      <c r="O71" s="55" t="s">
        <v>1010</v>
      </c>
      <c r="P71" s="43"/>
      <c r="Q71" s="113">
        <f t="shared" si="0"/>
        <v>0</v>
      </c>
      <c r="R71" s="113">
        <f t="shared" si="2"/>
        <v>0</v>
      </c>
      <c r="S71" s="113">
        <f t="shared" si="1"/>
        <v>0</v>
      </c>
      <c r="T71" s="113">
        <f t="shared" si="3"/>
        <v>0</v>
      </c>
      <c r="U71" s="113">
        <f t="shared" si="4"/>
        <v>0</v>
      </c>
    </row>
    <row r="72" spans="1:21" s="59" customFormat="1" ht="63.75">
      <c r="A72" s="47" t="s">
        <v>655</v>
      </c>
      <c r="B72" s="47" t="s">
        <v>57</v>
      </c>
      <c r="C72" s="44" t="s">
        <v>397</v>
      </c>
      <c r="D72" s="45" t="s">
        <v>1136</v>
      </c>
      <c r="E72" s="117"/>
      <c r="F72" s="45" t="s">
        <v>863</v>
      </c>
      <c r="G72" s="45" t="s">
        <v>870</v>
      </c>
      <c r="H72" s="82"/>
      <c r="I72" s="82" t="s">
        <v>1022</v>
      </c>
      <c r="J72" s="82"/>
      <c r="K72" s="45" t="s">
        <v>95</v>
      </c>
      <c r="L72" s="85"/>
      <c r="M72" s="214"/>
      <c r="N72" s="43"/>
      <c r="O72" s="55" t="s">
        <v>1010</v>
      </c>
      <c r="P72" s="43"/>
      <c r="Q72" s="113">
        <f t="shared" si="0"/>
        <v>0</v>
      </c>
      <c r="R72" s="113">
        <f t="shared" si="2"/>
        <v>0</v>
      </c>
      <c r="S72" s="113">
        <f t="shared" si="1"/>
        <v>0</v>
      </c>
      <c r="T72" s="113">
        <f t="shared" si="3"/>
        <v>0</v>
      </c>
      <c r="U72" s="113">
        <f t="shared" si="4"/>
        <v>0</v>
      </c>
    </row>
    <row r="73" spans="1:21" s="59" customFormat="1" ht="76.5">
      <c r="A73" s="47" t="s">
        <v>656</v>
      </c>
      <c r="B73" s="47" t="s">
        <v>57</v>
      </c>
      <c r="C73" s="44" t="s">
        <v>398</v>
      </c>
      <c r="D73" s="45" t="s">
        <v>1136</v>
      </c>
      <c r="E73" s="117"/>
      <c r="F73" s="45" t="s">
        <v>863</v>
      </c>
      <c r="G73" s="45" t="s">
        <v>870</v>
      </c>
      <c r="H73" s="82"/>
      <c r="I73" s="82" t="s">
        <v>1022</v>
      </c>
      <c r="J73" s="82"/>
      <c r="K73" s="45" t="s">
        <v>96</v>
      </c>
      <c r="L73" s="85" t="s">
        <v>1131</v>
      </c>
      <c r="M73" s="214"/>
      <c r="N73" s="43"/>
      <c r="O73" s="55" t="s">
        <v>1010</v>
      </c>
      <c r="P73" s="43"/>
      <c r="Q73" s="113">
        <f t="shared" si="0"/>
        <v>0</v>
      </c>
      <c r="R73" s="113">
        <f t="shared" si="2"/>
        <v>0</v>
      </c>
      <c r="S73" s="113">
        <f t="shared" si="1"/>
        <v>0</v>
      </c>
      <c r="T73" s="113">
        <f t="shared" si="3"/>
        <v>0</v>
      </c>
      <c r="U73" s="113">
        <f t="shared" si="4"/>
        <v>0</v>
      </c>
    </row>
    <row r="74" spans="1:21" s="59" customFormat="1" ht="140.25">
      <c r="A74" s="47" t="s">
        <v>657</v>
      </c>
      <c r="B74" s="47" t="s">
        <v>57</v>
      </c>
      <c r="C74" s="44" t="s">
        <v>992</v>
      </c>
      <c r="D74" s="45" t="s">
        <v>1137</v>
      </c>
      <c r="E74" s="117"/>
      <c r="F74" s="45" t="s">
        <v>863</v>
      </c>
      <c r="G74" s="45" t="s">
        <v>870</v>
      </c>
      <c r="H74" s="82"/>
      <c r="I74" s="82" t="s">
        <v>1022</v>
      </c>
      <c r="J74" s="82"/>
      <c r="K74" s="45" t="s">
        <v>97</v>
      </c>
      <c r="L74" s="85"/>
      <c r="M74" s="214"/>
      <c r="N74" s="43"/>
      <c r="O74" s="55" t="s">
        <v>1010</v>
      </c>
      <c r="P74" s="43"/>
      <c r="Q74" s="113">
        <f t="shared" si="0"/>
        <v>0</v>
      </c>
      <c r="R74" s="113">
        <f t="shared" si="2"/>
        <v>0</v>
      </c>
      <c r="S74" s="113">
        <f t="shared" si="1"/>
        <v>0</v>
      </c>
      <c r="T74" s="113">
        <f t="shared" si="3"/>
        <v>0</v>
      </c>
      <c r="U74" s="113">
        <f t="shared" si="4"/>
        <v>0</v>
      </c>
    </row>
    <row r="75" spans="1:21" s="59" customFormat="1" ht="76.5">
      <c r="A75" s="47" t="s">
        <v>658</v>
      </c>
      <c r="B75" s="47" t="s">
        <v>57</v>
      </c>
      <c r="C75" s="44" t="s">
        <v>993</v>
      </c>
      <c r="D75" s="45" t="s">
        <v>1137</v>
      </c>
      <c r="E75" s="117"/>
      <c r="F75" s="45" t="s">
        <v>863</v>
      </c>
      <c r="G75" s="45" t="s">
        <v>870</v>
      </c>
      <c r="H75" s="82"/>
      <c r="I75" s="82" t="s">
        <v>1022</v>
      </c>
      <c r="J75" s="82"/>
      <c r="K75" s="45" t="s">
        <v>98</v>
      </c>
      <c r="L75" s="85"/>
      <c r="M75" s="214"/>
      <c r="N75" s="43"/>
      <c r="O75" s="55" t="s">
        <v>1010</v>
      </c>
      <c r="P75" s="43"/>
      <c r="Q75" s="113">
        <f t="shared" si="0"/>
        <v>0</v>
      </c>
      <c r="R75" s="113">
        <f t="shared" si="2"/>
        <v>0</v>
      </c>
      <c r="S75" s="113">
        <f t="shared" si="1"/>
        <v>0</v>
      </c>
      <c r="T75" s="113">
        <f t="shared" si="3"/>
        <v>0</v>
      </c>
      <c r="U75" s="113">
        <f t="shared" si="4"/>
        <v>0</v>
      </c>
    </row>
    <row r="76" spans="1:21" s="59" customFormat="1" ht="63.75">
      <c r="A76" s="47" t="s">
        <v>659</v>
      </c>
      <c r="B76" s="47" t="s">
        <v>57</v>
      </c>
      <c r="C76" s="44" t="s">
        <v>186</v>
      </c>
      <c r="D76" s="45" t="s">
        <v>1137</v>
      </c>
      <c r="E76" s="117"/>
      <c r="F76" s="45" t="s">
        <v>863</v>
      </c>
      <c r="G76" s="45" t="s">
        <v>870</v>
      </c>
      <c r="H76" s="82"/>
      <c r="I76" s="82" t="s">
        <v>1022</v>
      </c>
      <c r="J76" s="82"/>
      <c r="K76" s="45" t="s">
        <v>99</v>
      </c>
      <c r="L76" s="85"/>
      <c r="M76" s="214"/>
      <c r="N76" s="43"/>
      <c r="O76" s="55" t="s">
        <v>1010</v>
      </c>
      <c r="P76" s="43"/>
      <c r="Q76" s="113">
        <f aca="true" t="shared" si="5" ref="Q76:Q123">IF(E76="þ",1,0)</f>
        <v>0</v>
      </c>
      <c r="R76" s="113">
        <f t="shared" si="2"/>
        <v>0</v>
      </c>
      <c r="S76" s="113">
        <f aca="true" t="shared" si="6" ref="S76:S123">Q76+R76</f>
        <v>0</v>
      </c>
      <c r="T76" s="113">
        <f t="shared" si="3"/>
        <v>0</v>
      </c>
      <c r="U76" s="113">
        <f t="shared" si="4"/>
        <v>0</v>
      </c>
    </row>
    <row r="77" spans="1:21" s="59" customFormat="1" ht="76.5">
      <c r="A77" s="47" t="s">
        <v>660</v>
      </c>
      <c r="B77" s="47" t="s">
        <v>57</v>
      </c>
      <c r="C77" s="44" t="s">
        <v>65</v>
      </c>
      <c r="D77" s="45" t="s">
        <v>1137</v>
      </c>
      <c r="E77" s="117"/>
      <c r="F77" s="45" t="s">
        <v>863</v>
      </c>
      <c r="G77" s="45" t="s">
        <v>870</v>
      </c>
      <c r="H77" s="82"/>
      <c r="I77" s="82" t="s">
        <v>1022</v>
      </c>
      <c r="J77" s="82"/>
      <c r="K77" s="45" t="s">
        <v>100</v>
      </c>
      <c r="L77" s="84"/>
      <c r="M77" s="214"/>
      <c r="N77" s="43"/>
      <c r="O77" s="55" t="s">
        <v>1010</v>
      </c>
      <c r="P77" s="43"/>
      <c r="Q77" s="113">
        <f t="shared" si="5"/>
        <v>0</v>
      </c>
      <c r="R77" s="113">
        <f aca="true" t="shared" si="7" ref="R77:R123">IF(O77="Conforme",1,0)</f>
        <v>0</v>
      </c>
      <c r="S77" s="113">
        <f t="shared" si="6"/>
        <v>0</v>
      </c>
      <c r="T77" s="113">
        <f aca="true" t="shared" si="8" ref="T77:T142">IF(O77="Non Conforme",1,0)</f>
        <v>0</v>
      </c>
      <c r="U77" s="113">
        <f aca="true" t="shared" si="9" ref="U77:U142">Q77+T77</f>
        <v>0</v>
      </c>
    </row>
    <row r="78" spans="1:21" s="59" customFormat="1" ht="63.75">
      <c r="A78" s="47" t="s">
        <v>661</v>
      </c>
      <c r="B78" s="47" t="s">
        <v>57</v>
      </c>
      <c r="C78" s="44" t="s">
        <v>66</v>
      </c>
      <c r="D78" s="45" t="s">
        <v>1137</v>
      </c>
      <c r="E78" s="117"/>
      <c r="F78" s="45" t="s">
        <v>863</v>
      </c>
      <c r="G78" s="45" t="s">
        <v>870</v>
      </c>
      <c r="H78" s="82"/>
      <c r="I78" s="82" t="s">
        <v>1022</v>
      </c>
      <c r="J78" s="82"/>
      <c r="K78" s="45" t="s">
        <v>101</v>
      </c>
      <c r="L78" s="85"/>
      <c r="M78" s="214"/>
      <c r="N78" s="43"/>
      <c r="O78" s="55" t="s">
        <v>1010</v>
      </c>
      <c r="P78" s="43"/>
      <c r="Q78" s="113">
        <f t="shared" si="5"/>
        <v>0</v>
      </c>
      <c r="R78" s="113">
        <f t="shared" si="7"/>
        <v>0</v>
      </c>
      <c r="S78" s="113">
        <f t="shared" si="6"/>
        <v>0</v>
      </c>
      <c r="T78" s="113">
        <f t="shared" si="8"/>
        <v>0</v>
      </c>
      <c r="U78" s="113">
        <f t="shared" si="9"/>
        <v>0</v>
      </c>
    </row>
    <row r="79" spans="1:21" s="59" customFormat="1" ht="38.25">
      <c r="A79" s="47" t="s">
        <v>662</v>
      </c>
      <c r="B79" s="47" t="s">
        <v>57</v>
      </c>
      <c r="C79" s="44" t="s">
        <v>67</v>
      </c>
      <c r="D79" s="45" t="s">
        <v>1138</v>
      </c>
      <c r="E79" s="117"/>
      <c r="F79" s="45" t="s">
        <v>863</v>
      </c>
      <c r="G79" s="45" t="s">
        <v>870</v>
      </c>
      <c r="H79" s="82"/>
      <c r="I79" s="82" t="s">
        <v>1022</v>
      </c>
      <c r="J79" s="82"/>
      <c r="K79" s="45" t="s">
        <v>102</v>
      </c>
      <c r="L79" s="85"/>
      <c r="M79" s="214"/>
      <c r="N79" s="43"/>
      <c r="O79" s="55" t="s">
        <v>1010</v>
      </c>
      <c r="P79" s="43"/>
      <c r="Q79" s="113">
        <f t="shared" si="5"/>
        <v>0</v>
      </c>
      <c r="R79" s="113">
        <f t="shared" si="7"/>
        <v>0</v>
      </c>
      <c r="S79" s="113">
        <f t="shared" si="6"/>
        <v>0</v>
      </c>
      <c r="T79" s="113">
        <f t="shared" si="8"/>
        <v>0</v>
      </c>
      <c r="U79" s="113">
        <f t="shared" si="9"/>
        <v>0</v>
      </c>
    </row>
    <row r="80" spans="1:21" s="59" customFormat="1" ht="51">
      <c r="A80" s="47" t="s">
        <v>663</v>
      </c>
      <c r="B80" s="47" t="s">
        <v>57</v>
      </c>
      <c r="C80" s="44" t="s">
        <v>68</v>
      </c>
      <c r="D80" s="45" t="s">
        <v>1138</v>
      </c>
      <c r="E80" s="117"/>
      <c r="F80" s="45" t="s">
        <v>863</v>
      </c>
      <c r="G80" s="45" t="s">
        <v>870</v>
      </c>
      <c r="H80" s="82"/>
      <c r="I80" s="82" t="s">
        <v>1022</v>
      </c>
      <c r="J80" s="82"/>
      <c r="K80" s="45" t="s">
        <v>103</v>
      </c>
      <c r="L80" s="85"/>
      <c r="M80" s="214"/>
      <c r="N80" s="43"/>
      <c r="O80" s="55" t="s">
        <v>1010</v>
      </c>
      <c r="P80" s="43"/>
      <c r="Q80" s="113">
        <f t="shared" si="5"/>
        <v>0</v>
      </c>
      <c r="R80" s="113">
        <f t="shared" si="7"/>
        <v>0</v>
      </c>
      <c r="S80" s="113">
        <f t="shared" si="6"/>
        <v>0</v>
      </c>
      <c r="T80" s="113">
        <f t="shared" si="8"/>
        <v>0</v>
      </c>
      <c r="U80" s="113">
        <f t="shared" si="9"/>
        <v>0</v>
      </c>
    </row>
    <row r="81" spans="1:21" s="59" customFormat="1" ht="63.75">
      <c r="A81" s="47" t="s">
        <v>664</v>
      </c>
      <c r="B81" s="47" t="s">
        <v>57</v>
      </c>
      <c r="C81" s="44" t="s">
        <v>69</v>
      </c>
      <c r="D81" s="45" t="s">
        <v>1138</v>
      </c>
      <c r="E81" s="117"/>
      <c r="F81" s="45" t="s">
        <v>863</v>
      </c>
      <c r="G81" s="45" t="s">
        <v>870</v>
      </c>
      <c r="H81" s="82"/>
      <c r="I81" s="82" t="s">
        <v>1022</v>
      </c>
      <c r="J81" s="82"/>
      <c r="K81" s="45" t="s">
        <v>104</v>
      </c>
      <c r="L81" s="85"/>
      <c r="M81" s="214"/>
      <c r="N81" s="43"/>
      <c r="O81" s="55" t="s">
        <v>1010</v>
      </c>
      <c r="P81" s="43"/>
      <c r="Q81" s="113">
        <f t="shared" si="5"/>
        <v>0</v>
      </c>
      <c r="R81" s="113">
        <f t="shared" si="7"/>
        <v>0</v>
      </c>
      <c r="S81" s="113">
        <f t="shared" si="6"/>
        <v>0</v>
      </c>
      <c r="T81" s="113">
        <f t="shared" si="8"/>
        <v>0</v>
      </c>
      <c r="U81" s="113">
        <f t="shared" si="9"/>
        <v>0</v>
      </c>
    </row>
    <row r="82" spans="1:21" s="59" customFormat="1" ht="102">
      <c r="A82" s="47" t="s">
        <v>665</v>
      </c>
      <c r="B82" s="47" t="s">
        <v>57</v>
      </c>
      <c r="C82" s="44" t="s">
        <v>70</v>
      </c>
      <c r="D82" s="45" t="s">
        <v>1138</v>
      </c>
      <c r="E82" s="117"/>
      <c r="F82" s="45" t="s">
        <v>863</v>
      </c>
      <c r="G82" s="45" t="s">
        <v>870</v>
      </c>
      <c r="H82" s="82"/>
      <c r="I82" s="82" t="s">
        <v>1022</v>
      </c>
      <c r="J82" s="82"/>
      <c r="K82" s="45" t="s">
        <v>105</v>
      </c>
      <c r="L82" s="85"/>
      <c r="M82" s="214"/>
      <c r="N82" s="43"/>
      <c r="O82" s="55" t="s">
        <v>1010</v>
      </c>
      <c r="P82" s="43"/>
      <c r="Q82" s="113">
        <f t="shared" si="5"/>
        <v>0</v>
      </c>
      <c r="R82" s="113">
        <f t="shared" si="7"/>
        <v>0</v>
      </c>
      <c r="S82" s="113">
        <f t="shared" si="6"/>
        <v>0</v>
      </c>
      <c r="T82" s="113">
        <f t="shared" si="8"/>
        <v>0</v>
      </c>
      <c r="U82" s="113">
        <f t="shared" si="9"/>
        <v>0</v>
      </c>
    </row>
    <row r="83" spans="1:21" s="59" customFormat="1" ht="51">
      <c r="A83" s="47" t="s">
        <v>666</v>
      </c>
      <c r="B83" s="47" t="s">
        <v>57</v>
      </c>
      <c r="C83" s="44" t="s">
        <v>71</v>
      </c>
      <c r="D83" s="45" t="s">
        <v>1139</v>
      </c>
      <c r="E83" s="117"/>
      <c r="F83" s="45" t="s">
        <v>863</v>
      </c>
      <c r="G83" s="45" t="s">
        <v>870</v>
      </c>
      <c r="H83" s="82"/>
      <c r="I83" s="82" t="s">
        <v>1022</v>
      </c>
      <c r="J83" s="82"/>
      <c r="K83" s="45" t="s">
        <v>88</v>
      </c>
      <c r="L83" s="85"/>
      <c r="M83" s="214"/>
      <c r="N83" s="43"/>
      <c r="O83" s="55" t="s">
        <v>1010</v>
      </c>
      <c r="P83" s="43"/>
      <c r="Q83" s="113">
        <f t="shared" si="5"/>
        <v>0</v>
      </c>
      <c r="R83" s="113">
        <f t="shared" si="7"/>
        <v>0</v>
      </c>
      <c r="S83" s="113">
        <f t="shared" si="6"/>
        <v>0</v>
      </c>
      <c r="T83" s="113">
        <f t="shared" si="8"/>
        <v>0</v>
      </c>
      <c r="U83" s="113">
        <f t="shared" si="9"/>
        <v>0</v>
      </c>
    </row>
    <row r="84" spans="1:21" s="59" customFormat="1" ht="38.25">
      <c r="A84" s="47" t="s">
        <v>667</v>
      </c>
      <c r="B84" s="47" t="s">
        <v>57</v>
      </c>
      <c r="C84" s="44" t="s">
        <v>72</v>
      </c>
      <c r="D84" s="45" t="s">
        <v>1139</v>
      </c>
      <c r="E84" s="117"/>
      <c r="F84" s="45" t="s">
        <v>863</v>
      </c>
      <c r="G84" s="45" t="s">
        <v>870</v>
      </c>
      <c r="H84" s="82"/>
      <c r="I84" s="82" t="s">
        <v>1022</v>
      </c>
      <c r="J84" s="82"/>
      <c r="K84" s="45" t="s">
        <v>106</v>
      </c>
      <c r="L84" s="85"/>
      <c r="M84" s="214"/>
      <c r="N84" s="43"/>
      <c r="O84" s="55" t="s">
        <v>1010</v>
      </c>
      <c r="P84" s="43"/>
      <c r="Q84" s="113">
        <f t="shared" si="5"/>
        <v>0</v>
      </c>
      <c r="R84" s="113">
        <f t="shared" si="7"/>
        <v>0</v>
      </c>
      <c r="S84" s="113">
        <f t="shared" si="6"/>
        <v>0</v>
      </c>
      <c r="T84" s="113">
        <f t="shared" si="8"/>
        <v>0</v>
      </c>
      <c r="U84" s="113">
        <f t="shared" si="9"/>
        <v>0</v>
      </c>
    </row>
    <row r="85" spans="1:21" s="59" customFormat="1" ht="51">
      <c r="A85" s="47" t="s">
        <v>668</v>
      </c>
      <c r="B85" s="47" t="s">
        <v>57</v>
      </c>
      <c r="C85" s="44" t="s">
        <v>73</v>
      </c>
      <c r="D85" s="45" t="s">
        <v>1139</v>
      </c>
      <c r="E85" s="117"/>
      <c r="F85" s="45" t="s">
        <v>863</v>
      </c>
      <c r="G85" s="45" t="s">
        <v>870</v>
      </c>
      <c r="H85" s="82"/>
      <c r="I85" s="82" t="s">
        <v>1022</v>
      </c>
      <c r="J85" s="82"/>
      <c r="K85" s="45" t="s">
        <v>107</v>
      </c>
      <c r="L85" s="85"/>
      <c r="M85" s="214"/>
      <c r="N85" s="43"/>
      <c r="O85" s="55" t="s">
        <v>1010</v>
      </c>
      <c r="P85" s="43"/>
      <c r="Q85" s="113">
        <f t="shared" si="5"/>
        <v>0</v>
      </c>
      <c r="R85" s="113">
        <f t="shared" si="7"/>
        <v>0</v>
      </c>
      <c r="S85" s="113">
        <f t="shared" si="6"/>
        <v>0</v>
      </c>
      <c r="T85" s="113">
        <f t="shared" si="8"/>
        <v>0</v>
      </c>
      <c r="U85" s="113">
        <f t="shared" si="9"/>
        <v>0</v>
      </c>
    </row>
    <row r="86" spans="1:21" s="59" customFormat="1" ht="38.25">
      <c r="A86" s="47" t="s">
        <v>669</v>
      </c>
      <c r="B86" s="47" t="s">
        <v>57</v>
      </c>
      <c r="C86" s="44" t="s">
        <v>74</v>
      </c>
      <c r="D86" s="45" t="s">
        <v>1139</v>
      </c>
      <c r="E86" s="117"/>
      <c r="F86" s="45" t="s">
        <v>863</v>
      </c>
      <c r="G86" s="45" t="s">
        <v>870</v>
      </c>
      <c r="H86" s="82"/>
      <c r="I86" s="82" t="s">
        <v>1022</v>
      </c>
      <c r="J86" s="82"/>
      <c r="K86" s="45" t="s">
        <v>108</v>
      </c>
      <c r="L86" s="85"/>
      <c r="M86" s="214"/>
      <c r="N86" s="43"/>
      <c r="O86" s="55" t="s">
        <v>1010</v>
      </c>
      <c r="P86" s="43"/>
      <c r="Q86" s="113">
        <f t="shared" si="5"/>
        <v>0</v>
      </c>
      <c r="R86" s="113">
        <f t="shared" si="7"/>
        <v>0</v>
      </c>
      <c r="S86" s="113">
        <f t="shared" si="6"/>
        <v>0</v>
      </c>
      <c r="T86" s="113">
        <f t="shared" si="8"/>
        <v>0</v>
      </c>
      <c r="U86" s="113">
        <f t="shared" si="9"/>
        <v>0</v>
      </c>
    </row>
    <row r="87" spans="1:21" s="59" customFormat="1" ht="76.5">
      <c r="A87" s="47" t="s">
        <v>670</v>
      </c>
      <c r="B87" s="47" t="s">
        <v>57</v>
      </c>
      <c r="C87" s="44" t="s">
        <v>75</v>
      </c>
      <c r="D87" s="45" t="s">
        <v>1139</v>
      </c>
      <c r="E87" s="117"/>
      <c r="F87" s="45" t="s">
        <v>863</v>
      </c>
      <c r="G87" s="45" t="s">
        <v>870</v>
      </c>
      <c r="H87" s="82"/>
      <c r="I87" s="82" t="s">
        <v>1022</v>
      </c>
      <c r="J87" s="82"/>
      <c r="K87" s="45" t="s">
        <v>109</v>
      </c>
      <c r="L87" s="85"/>
      <c r="M87" s="214"/>
      <c r="N87" s="43"/>
      <c r="O87" s="55" t="s">
        <v>1010</v>
      </c>
      <c r="P87" s="43"/>
      <c r="Q87" s="113">
        <f t="shared" si="5"/>
        <v>0</v>
      </c>
      <c r="R87" s="113">
        <f t="shared" si="7"/>
        <v>0</v>
      </c>
      <c r="S87" s="113">
        <f t="shared" si="6"/>
        <v>0</v>
      </c>
      <c r="T87" s="113">
        <f t="shared" si="8"/>
        <v>0</v>
      </c>
      <c r="U87" s="113">
        <f t="shared" si="9"/>
        <v>0</v>
      </c>
    </row>
    <row r="88" spans="1:21" s="59" customFormat="1" ht="102">
      <c r="A88" s="47" t="s">
        <v>671</v>
      </c>
      <c r="B88" s="47" t="s">
        <v>57</v>
      </c>
      <c r="C88" s="44" t="s">
        <v>76</v>
      </c>
      <c r="D88" s="45" t="s">
        <v>1139</v>
      </c>
      <c r="E88" s="117"/>
      <c r="F88" s="45" t="s">
        <v>863</v>
      </c>
      <c r="G88" s="45" t="s">
        <v>870</v>
      </c>
      <c r="H88" s="82"/>
      <c r="I88" s="82" t="s">
        <v>1022</v>
      </c>
      <c r="J88" s="82"/>
      <c r="K88" s="45" t="s">
        <v>81</v>
      </c>
      <c r="L88" s="85"/>
      <c r="M88" s="214"/>
      <c r="N88" s="43"/>
      <c r="O88" s="55" t="s">
        <v>1010</v>
      </c>
      <c r="P88" s="43"/>
      <c r="Q88" s="113">
        <f t="shared" si="5"/>
        <v>0</v>
      </c>
      <c r="R88" s="113">
        <f t="shared" si="7"/>
        <v>0</v>
      </c>
      <c r="S88" s="113">
        <f t="shared" si="6"/>
        <v>0</v>
      </c>
      <c r="T88" s="113">
        <f t="shared" si="8"/>
        <v>0</v>
      </c>
      <c r="U88" s="113">
        <f t="shared" si="9"/>
        <v>0</v>
      </c>
    </row>
    <row r="89" spans="1:21" s="59" customFormat="1" ht="76.5">
      <c r="A89" s="47" t="s">
        <v>672</v>
      </c>
      <c r="B89" s="47" t="s">
        <v>57</v>
      </c>
      <c r="C89" s="44" t="s">
        <v>77</v>
      </c>
      <c r="D89" s="45" t="s">
        <v>1139</v>
      </c>
      <c r="E89" s="117"/>
      <c r="F89" s="45" t="s">
        <v>863</v>
      </c>
      <c r="G89" s="45" t="s">
        <v>870</v>
      </c>
      <c r="H89" s="82"/>
      <c r="I89" s="82" t="s">
        <v>1022</v>
      </c>
      <c r="J89" s="82"/>
      <c r="K89" s="45" t="s">
        <v>110</v>
      </c>
      <c r="L89" s="85"/>
      <c r="M89" s="214"/>
      <c r="N89" s="43"/>
      <c r="O89" s="55" t="s">
        <v>1010</v>
      </c>
      <c r="P89" s="43"/>
      <c r="Q89" s="113">
        <f t="shared" si="5"/>
        <v>0</v>
      </c>
      <c r="R89" s="113">
        <f t="shared" si="7"/>
        <v>0</v>
      </c>
      <c r="S89" s="113">
        <f t="shared" si="6"/>
        <v>0</v>
      </c>
      <c r="T89" s="113">
        <f t="shared" si="8"/>
        <v>0</v>
      </c>
      <c r="U89" s="113">
        <f t="shared" si="9"/>
        <v>0</v>
      </c>
    </row>
    <row r="90" spans="1:21" s="59" customFormat="1" ht="38.25">
      <c r="A90" s="47" t="s">
        <v>673</v>
      </c>
      <c r="B90" s="47" t="s">
        <v>57</v>
      </c>
      <c r="C90" s="44" t="s">
        <v>78</v>
      </c>
      <c r="D90" s="45" t="s">
        <v>1142</v>
      </c>
      <c r="E90" s="117"/>
      <c r="F90" s="45" t="s">
        <v>863</v>
      </c>
      <c r="G90" s="45" t="s">
        <v>870</v>
      </c>
      <c r="H90" s="82"/>
      <c r="I90" s="82" t="s">
        <v>1022</v>
      </c>
      <c r="J90" s="82"/>
      <c r="K90" s="45" t="s">
        <v>111</v>
      </c>
      <c r="L90" s="85"/>
      <c r="M90" s="214"/>
      <c r="N90" s="43"/>
      <c r="O90" s="55" t="s">
        <v>1010</v>
      </c>
      <c r="P90" s="43"/>
      <c r="Q90" s="113">
        <f t="shared" si="5"/>
        <v>0</v>
      </c>
      <c r="R90" s="113">
        <f t="shared" si="7"/>
        <v>0</v>
      </c>
      <c r="S90" s="113">
        <f t="shared" si="6"/>
        <v>0</v>
      </c>
      <c r="T90" s="113">
        <f t="shared" si="8"/>
        <v>0</v>
      </c>
      <c r="U90" s="113">
        <f t="shared" si="9"/>
        <v>0</v>
      </c>
    </row>
    <row r="91" spans="1:21" s="153" customFormat="1" ht="38.25">
      <c r="A91" s="47" t="s">
        <v>1052</v>
      </c>
      <c r="B91" s="174" t="s">
        <v>57</v>
      </c>
      <c r="C91" s="175" t="s">
        <v>216</v>
      </c>
      <c r="D91" s="176" t="s">
        <v>1139</v>
      </c>
      <c r="E91" s="186"/>
      <c r="F91" s="176" t="s">
        <v>863</v>
      </c>
      <c r="G91" s="176" t="s">
        <v>870</v>
      </c>
      <c r="H91" s="178"/>
      <c r="I91" s="178" t="s">
        <v>1022</v>
      </c>
      <c r="J91" s="178"/>
      <c r="K91" s="176" t="s">
        <v>79</v>
      </c>
      <c r="L91" s="187"/>
      <c r="M91" s="214"/>
      <c r="N91" s="43"/>
      <c r="O91" s="55" t="s">
        <v>1010</v>
      </c>
      <c r="P91" s="43"/>
      <c r="Q91" s="152">
        <f>IF(E91="þ",1,0)</f>
        <v>0</v>
      </c>
      <c r="R91" s="152">
        <f>IF(O91="Conforme",1,0)</f>
        <v>0</v>
      </c>
      <c r="S91" s="152">
        <f>Q91+R91</f>
        <v>0</v>
      </c>
      <c r="T91" s="152">
        <f>IF(O91="Non Conforme",1,0)</f>
        <v>0</v>
      </c>
      <c r="U91" s="152">
        <f>Q91+T91</f>
        <v>0</v>
      </c>
    </row>
    <row r="92" spans="1:21" s="153" customFormat="1" ht="25.5">
      <c r="A92" s="47" t="s">
        <v>1053</v>
      </c>
      <c r="B92" s="174" t="s">
        <v>57</v>
      </c>
      <c r="C92" s="175" t="s">
        <v>380</v>
      </c>
      <c r="D92" s="176" t="s">
        <v>1139</v>
      </c>
      <c r="E92" s="186"/>
      <c r="F92" s="176" t="s">
        <v>863</v>
      </c>
      <c r="G92" s="176" t="s">
        <v>870</v>
      </c>
      <c r="H92" s="178"/>
      <c r="I92" s="178" t="s">
        <v>1022</v>
      </c>
      <c r="J92" s="178"/>
      <c r="K92" s="176" t="s">
        <v>81</v>
      </c>
      <c r="L92" s="187"/>
      <c r="M92" s="214"/>
      <c r="N92" s="43"/>
      <c r="O92" s="55" t="s">
        <v>1010</v>
      </c>
      <c r="P92" s="43"/>
      <c r="Q92" s="152">
        <f>IF(E92="þ",1,0)</f>
        <v>0</v>
      </c>
      <c r="R92" s="152">
        <f>IF(O92="Conforme",1,0)</f>
        <v>0</v>
      </c>
      <c r="S92" s="152">
        <f>Q92+R92</f>
        <v>0</v>
      </c>
      <c r="T92" s="152">
        <f>IF(O92="Non Conforme",1,0)</f>
        <v>0</v>
      </c>
      <c r="U92" s="152">
        <f>Q92+T92</f>
        <v>0</v>
      </c>
    </row>
    <row r="93" spans="1:21" s="59" customFormat="1" ht="30" customHeight="1">
      <c r="A93" s="68" t="s">
        <v>490</v>
      </c>
      <c r="B93" s="69"/>
      <c r="C93" s="70" t="s">
        <v>1018</v>
      </c>
      <c r="D93" s="72"/>
      <c r="E93" s="71"/>
      <c r="F93" s="71"/>
      <c r="G93" s="71"/>
      <c r="H93" s="72"/>
      <c r="I93" s="72"/>
      <c r="J93" s="72"/>
      <c r="K93" s="71"/>
      <c r="L93" s="73"/>
      <c r="M93" s="214"/>
      <c r="N93" s="74"/>
      <c r="O93" s="75"/>
      <c r="P93" s="76"/>
      <c r="Q93" s="113">
        <f t="shared" si="5"/>
        <v>0</v>
      </c>
      <c r="R93" s="113">
        <f t="shared" si="7"/>
        <v>0</v>
      </c>
      <c r="S93" s="113">
        <f t="shared" si="6"/>
        <v>0</v>
      </c>
      <c r="T93" s="113">
        <f t="shared" si="8"/>
        <v>0</v>
      </c>
      <c r="U93" s="113">
        <f t="shared" si="9"/>
        <v>0</v>
      </c>
    </row>
    <row r="94" spans="1:21" s="59" customFormat="1" ht="51">
      <c r="A94" s="47" t="s">
        <v>513</v>
      </c>
      <c r="B94" s="47" t="s">
        <v>57</v>
      </c>
      <c r="C94" s="44" t="s">
        <v>1130</v>
      </c>
      <c r="D94" s="90" t="s">
        <v>1076</v>
      </c>
      <c r="E94" s="117" t="s">
        <v>1016</v>
      </c>
      <c r="F94" s="45" t="s">
        <v>863</v>
      </c>
      <c r="G94" s="45">
        <v>11</v>
      </c>
      <c r="H94" s="82"/>
      <c r="I94" s="82" t="s">
        <v>1022</v>
      </c>
      <c r="J94" s="82"/>
      <c r="K94" s="45" t="s">
        <v>126</v>
      </c>
      <c r="L94" s="45"/>
      <c r="M94" s="214"/>
      <c r="N94" s="43"/>
      <c r="O94" s="55" t="s">
        <v>1010</v>
      </c>
      <c r="P94" s="43"/>
      <c r="Q94" s="113">
        <f t="shared" si="5"/>
        <v>0</v>
      </c>
      <c r="R94" s="113">
        <f t="shared" si="7"/>
        <v>0</v>
      </c>
      <c r="S94" s="113">
        <f t="shared" si="6"/>
        <v>0</v>
      </c>
      <c r="T94" s="113">
        <f t="shared" si="8"/>
        <v>0</v>
      </c>
      <c r="U94" s="113">
        <f t="shared" si="9"/>
        <v>0</v>
      </c>
    </row>
    <row r="95" spans="1:21" s="59" customFormat="1" ht="63.75">
      <c r="A95" s="47" t="s">
        <v>514</v>
      </c>
      <c r="B95" s="47" t="s">
        <v>57</v>
      </c>
      <c r="C95" s="44" t="s">
        <v>1132</v>
      </c>
      <c r="D95" s="45" t="s">
        <v>1137</v>
      </c>
      <c r="E95" s="117"/>
      <c r="F95" s="45" t="s">
        <v>863</v>
      </c>
      <c r="G95" s="45" t="s">
        <v>870</v>
      </c>
      <c r="H95" s="82"/>
      <c r="I95" s="82" t="s">
        <v>1022</v>
      </c>
      <c r="J95" s="82"/>
      <c r="K95" s="45" t="s">
        <v>98</v>
      </c>
      <c r="L95" s="45"/>
      <c r="M95" s="214"/>
      <c r="N95" s="43"/>
      <c r="O95" s="55" t="s">
        <v>1010</v>
      </c>
      <c r="P95" s="43"/>
      <c r="Q95" s="113">
        <f t="shared" si="5"/>
        <v>0</v>
      </c>
      <c r="R95" s="113">
        <f t="shared" si="7"/>
        <v>0</v>
      </c>
      <c r="S95" s="113">
        <f t="shared" si="6"/>
        <v>0</v>
      </c>
      <c r="T95" s="113">
        <f t="shared" si="8"/>
        <v>0</v>
      </c>
      <c r="U95" s="113">
        <f t="shared" si="9"/>
        <v>0</v>
      </c>
    </row>
    <row r="96" spans="1:21" s="153" customFormat="1" ht="38.25">
      <c r="A96" s="47" t="s">
        <v>515</v>
      </c>
      <c r="B96" s="174" t="s">
        <v>57</v>
      </c>
      <c r="C96" s="175" t="s">
        <v>329</v>
      </c>
      <c r="D96" s="176" t="s">
        <v>1135</v>
      </c>
      <c r="E96" s="186"/>
      <c r="F96" s="176" t="s">
        <v>863</v>
      </c>
      <c r="G96" s="176" t="s">
        <v>870</v>
      </c>
      <c r="H96" s="178" t="s">
        <v>1022</v>
      </c>
      <c r="I96" s="176"/>
      <c r="J96" s="178"/>
      <c r="K96" s="176" t="s">
        <v>386</v>
      </c>
      <c r="L96" s="187"/>
      <c r="M96" s="214"/>
      <c r="N96" s="43"/>
      <c r="O96" s="55" t="s">
        <v>1010</v>
      </c>
      <c r="P96" s="43"/>
      <c r="Q96" s="152">
        <f>IF(E96="þ",1,0)</f>
        <v>0</v>
      </c>
      <c r="R96" s="152">
        <f>IF(O96="Conforme",1,0)</f>
        <v>0</v>
      </c>
      <c r="S96" s="152">
        <f>Q96+R96</f>
        <v>0</v>
      </c>
      <c r="T96" s="152">
        <f>IF(O96="Non Conforme",1,0)</f>
        <v>0</v>
      </c>
      <c r="U96" s="152">
        <f>Q96+T96</f>
        <v>0</v>
      </c>
    </row>
    <row r="97" spans="1:21" s="153" customFormat="1" ht="38.25">
      <c r="A97" s="47" t="s">
        <v>516</v>
      </c>
      <c r="B97" s="174" t="s">
        <v>57</v>
      </c>
      <c r="C97" s="175" t="s">
        <v>286</v>
      </c>
      <c r="D97" s="176" t="s">
        <v>1136</v>
      </c>
      <c r="E97" s="186"/>
      <c r="F97" s="176" t="s">
        <v>863</v>
      </c>
      <c r="G97" s="176" t="s">
        <v>870</v>
      </c>
      <c r="H97" s="178" t="s">
        <v>1022</v>
      </c>
      <c r="I97" s="176"/>
      <c r="J97" s="178"/>
      <c r="K97" s="176" t="s">
        <v>386</v>
      </c>
      <c r="L97" s="187"/>
      <c r="M97" s="214"/>
      <c r="N97" s="43"/>
      <c r="O97" s="55" t="s">
        <v>1010</v>
      </c>
      <c r="P97" s="43"/>
      <c r="Q97" s="152">
        <f>IF(E97="þ",1,0)</f>
        <v>0</v>
      </c>
      <c r="R97" s="152">
        <f>IF(O97="Conforme",1,0)</f>
        <v>0</v>
      </c>
      <c r="S97" s="152">
        <f>Q97+R97</f>
        <v>0</v>
      </c>
      <c r="T97" s="152">
        <f>IF(O97="Non Conforme",1,0)</f>
        <v>0</v>
      </c>
      <c r="U97" s="152">
        <f>Q97+T97</f>
        <v>0</v>
      </c>
    </row>
    <row r="98" spans="1:21" s="153" customFormat="1" ht="63.75">
      <c r="A98" s="47" t="s">
        <v>517</v>
      </c>
      <c r="B98" s="174" t="s">
        <v>57</v>
      </c>
      <c r="C98" s="175" t="s">
        <v>363</v>
      </c>
      <c r="D98" s="176" t="s">
        <v>1137</v>
      </c>
      <c r="E98" s="186"/>
      <c r="F98" s="176" t="s">
        <v>863</v>
      </c>
      <c r="G98" s="176" t="s">
        <v>870</v>
      </c>
      <c r="H98" s="178" t="s">
        <v>1022</v>
      </c>
      <c r="I98" s="176"/>
      <c r="J98" s="178"/>
      <c r="K98" s="176" t="s">
        <v>386</v>
      </c>
      <c r="L98" s="187"/>
      <c r="M98" s="214"/>
      <c r="N98" s="43"/>
      <c r="O98" s="55" t="s">
        <v>1010</v>
      </c>
      <c r="P98" s="43"/>
      <c r="Q98" s="152">
        <f>IF(E98="þ",1,0)</f>
        <v>0</v>
      </c>
      <c r="R98" s="152">
        <f>IF(O98="Conforme",1,0)</f>
        <v>0</v>
      </c>
      <c r="S98" s="152">
        <f>Q98+R98</f>
        <v>0</v>
      </c>
      <c r="T98" s="152">
        <f>IF(O98="Non Conforme",1,0)</f>
        <v>0</v>
      </c>
      <c r="U98" s="152">
        <f>Q98+T98</f>
        <v>0</v>
      </c>
    </row>
    <row r="99" spans="1:21" s="153" customFormat="1" ht="63.75">
      <c r="A99" s="47" t="s">
        <v>518</v>
      </c>
      <c r="B99" s="174" t="s">
        <v>57</v>
      </c>
      <c r="C99" s="175" t="s">
        <v>214</v>
      </c>
      <c r="D99" s="176" t="s">
        <v>1137</v>
      </c>
      <c r="E99" s="186"/>
      <c r="F99" s="176" t="s">
        <v>863</v>
      </c>
      <c r="G99" s="176" t="s">
        <v>870</v>
      </c>
      <c r="H99" s="178" t="s">
        <v>1022</v>
      </c>
      <c r="I99" s="176"/>
      <c r="J99" s="178"/>
      <c r="K99" s="176" t="s">
        <v>386</v>
      </c>
      <c r="L99" s="187"/>
      <c r="M99" s="214"/>
      <c r="N99" s="43"/>
      <c r="O99" s="55" t="s">
        <v>1010</v>
      </c>
      <c r="P99" s="43"/>
      <c r="Q99" s="152">
        <f>IF(E99="þ",1,0)</f>
        <v>0</v>
      </c>
      <c r="R99" s="152">
        <f>IF(O99="Conforme",1,0)</f>
        <v>0</v>
      </c>
      <c r="S99" s="152">
        <f>Q99+R99</f>
        <v>0</v>
      </c>
      <c r="T99" s="152">
        <f>IF(O99="Non Conforme",1,0)</f>
        <v>0</v>
      </c>
      <c r="U99" s="152">
        <f>Q99+T99</f>
        <v>0</v>
      </c>
    </row>
    <row r="100" spans="1:21" s="153" customFormat="1" ht="63.75">
      <c r="A100" s="47" t="s">
        <v>1054</v>
      </c>
      <c r="B100" s="174" t="s">
        <v>57</v>
      </c>
      <c r="C100" s="175" t="s">
        <v>356</v>
      </c>
      <c r="D100" s="176" t="s">
        <v>1137</v>
      </c>
      <c r="E100" s="186"/>
      <c r="F100" s="176" t="s">
        <v>863</v>
      </c>
      <c r="G100" s="176" t="s">
        <v>870</v>
      </c>
      <c r="H100" s="178"/>
      <c r="I100" s="178" t="s">
        <v>1022</v>
      </c>
      <c r="J100" s="178"/>
      <c r="K100" s="176" t="s">
        <v>82</v>
      </c>
      <c r="L100" s="187"/>
      <c r="M100" s="214"/>
      <c r="N100" s="43"/>
      <c r="O100" s="55" t="s">
        <v>1010</v>
      </c>
      <c r="P100" s="43"/>
      <c r="Q100" s="152">
        <f>IF(E100="þ",1,0)</f>
        <v>0</v>
      </c>
      <c r="R100" s="152">
        <f>IF(O100="Conforme",1,0)</f>
        <v>0</v>
      </c>
      <c r="S100" s="152">
        <f>Q100+R100</f>
        <v>0</v>
      </c>
      <c r="T100" s="152">
        <f>IF(O100="Non Conforme",1,0)</f>
        <v>0</v>
      </c>
      <c r="U100" s="152">
        <f>Q100+T100</f>
        <v>0</v>
      </c>
    </row>
    <row r="101" spans="1:21" s="59" customFormat="1" ht="30" customHeight="1">
      <c r="A101" s="68" t="s">
        <v>491</v>
      </c>
      <c r="B101" s="68"/>
      <c r="C101" s="70" t="s">
        <v>1019</v>
      </c>
      <c r="D101" s="72"/>
      <c r="E101" s="71"/>
      <c r="F101" s="71"/>
      <c r="G101" s="71"/>
      <c r="H101" s="72"/>
      <c r="I101" s="72"/>
      <c r="J101" s="72"/>
      <c r="K101" s="71"/>
      <c r="L101" s="73"/>
      <c r="M101" s="214"/>
      <c r="N101" s="74"/>
      <c r="O101" s="75"/>
      <c r="P101" s="78"/>
      <c r="Q101" s="113">
        <f t="shared" si="5"/>
        <v>0</v>
      </c>
      <c r="R101" s="113">
        <f t="shared" si="7"/>
        <v>0</v>
      </c>
      <c r="S101" s="113">
        <f t="shared" si="6"/>
        <v>0</v>
      </c>
      <c r="T101" s="113">
        <f t="shared" si="8"/>
        <v>0</v>
      </c>
      <c r="U101" s="113">
        <f t="shared" si="9"/>
        <v>0</v>
      </c>
    </row>
    <row r="102" spans="1:21" s="59" customFormat="1" ht="51">
      <c r="A102" s="47" t="s">
        <v>519</v>
      </c>
      <c r="B102" s="47" t="s">
        <v>57</v>
      </c>
      <c r="C102" s="44" t="s">
        <v>113</v>
      </c>
      <c r="D102" s="45" t="s">
        <v>1136</v>
      </c>
      <c r="E102" s="117"/>
      <c r="F102" s="45" t="s">
        <v>863</v>
      </c>
      <c r="G102" s="45" t="s">
        <v>870</v>
      </c>
      <c r="H102" s="82"/>
      <c r="I102" s="82" t="s">
        <v>1022</v>
      </c>
      <c r="J102" s="82"/>
      <c r="K102" s="45" t="s">
        <v>114</v>
      </c>
      <c r="L102" s="85"/>
      <c r="M102" s="214"/>
      <c r="N102" s="43"/>
      <c r="O102" s="55" t="s">
        <v>1010</v>
      </c>
      <c r="P102" s="43"/>
      <c r="Q102" s="113">
        <f t="shared" si="5"/>
        <v>0</v>
      </c>
      <c r="R102" s="113">
        <f t="shared" si="7"/>
        <v>0</v>
      </c>
      <c r="S102" s="113">
        <f t="shared" si="6"/>
        <v>0</v>
      </c>
      <c r="T102" s="113">
        <f t="shared" si="8"/>
        <v>0</v>
      </c>
      <c r="U102" s="113">
        <f t="shared" si="9"/>
        <v>0</v>
      </c>
    </row>
    <row r="103" spans="1:21" s="153" customFormat="1" ht="38.25">
      <c r="A103" s="174" t="s">
        <v>520</v>
      </c>
      <c r="B103" s="174" t="s">
        <v>57</v>
      </c>
      <c r="C103" s="175" t="s">
        <v>1141</v>
      </c>
      <c r="D103" s="176" t="s">
        <v>1136</v>
      </c>
      <c r="E103" s="186"/>
      <c r="F103" s="176" t="s">
        <v>863</v>
      </c>
      <c r="G103" s="176" t="s">
        <v>870</v>
      </c>
      <c r="H103" s="178"/>
      <c r="I103" s="178" t="s">
        <v>1022</v>
      </c>
      <c r="J103" s="178"/>
      <c r="K103" s="176" t="s">
        <v>83</v>
      </c>
      <c r="L103" s="187"/>
      <c r="M103" s="214"/>
      <c r="N103" s="43"/>
      <c r="O103" s="55" t="s">
        <v>1010</v>
      </c>
      <c r="P103" s="43"/>
      <c r="Q103" s="152">
        <f>IF(E103="þ",1,0)</f>
        <v>0</v>
      </c>
      <c r="R103" s="152">
        <f>IF(O103="Conforme",1,0)</f>
        <v>0</v>
      </c>
      <c r="S103" s="152">
        <f>Q103+R103</f>
        <v>0</v>
      </c>
      <c r="T103" s="152">
        <f>IF(O103="Non Conforme",1,0)</f>
        <v>0</v>
      </c>
      <c r="U103" s="152">
        <f>Q103+T103</f>
        <v>0</v>
      </c>
    </row>
    <row r="104" spans="1:21" s="59" customFormat="1" ht="30" customHeight="1">
      <c r="A104" s="68" t="s">
        <v>492</v>
      </c>
      <c r="B104" s="68"/>
      <c r="C104" s="70" t="s">
        <v>1020</v>
      </c>
      <c r="D104" s="72"/>
      <c r="E104" s="71"/>
      <c r="F104" s="71"/>
      <c r="G104" s="71"/>
      <c r="H104" s="72"/>
      <c r="I104" s="72"/>
      <c r="J104" s="72"/>
      <c r="K104" s="71"/>
      <c r="L104" s="73"/>
      <c r="M104" s="214"/>
      <c r="N104" s="74"/>
      <c r="O104" s="75"/>
      <c r="P104" s="78"/>
      <c r="Q104" s="113">
        <f t="shared" si="5"/>
        <v>0</v>
      </c>
      <c r="R104" s="113">
        <f t="shared" si="7"/>
        <v>0</v>
      </c>
      <c r="S104" s="113">
        <f t="shared" si="6"/>
        <v>0</v>
      </c>
      <c r="T104" s="113">
        <f t="shared" si="8"/>
        <v>0</v>
      </c>
      <c r="U104" s="113">
        <f t="shared" si="9"/>
        <v>0</v>
      </c>
    </row>
    <row r="105" spans="1:21" s="59" customFormat="1" ht="51">
      <c r="A105" s="47" t="s">
        <v>521</v>
      </c>
      <c r="B105" s="47" t="s">
        <v>57</v>
      </c>
      <c r="C105" s="44" t="s">
        <v>834</v>
      </c>
      <c r="D105" s="90" t="s">
        <v>1076</v>
      </c>
      <c r="E105" s="117" t="s">
        <v>1016</v>
      </c>
      <c r="F105" s="45" t="s">
        <v>863</v>
      </c>
      <c r="G105" s="45">
        <v>11</v>
      </c>
      <c r="H105" s="82"/>
      <c r="I105" s="82" t="s">
        <v>1022</v>
      </c>
      <c r="J105" s="82"/>
      <c r="K105" s="45" t="s">
        <v>126</v>
      </c>
      <c r="L105" s="85"/>
      <c r="M105" s="214"/>
      <c r="N105" s="43"/>
      <c r="O105" s="55" t="s">
        <v>1010</v>
      </c>
      <c r="P105" s="43"/>
      <c r="Q105" s="113">
        <f t="shared" si="5"/>
        <v>0</v>
      </c>
      <c r="R105" s="113">
        <f t="shared" si="7"/>
        <v>0</v>
      </c>
      <c r="S105" s="113">
        <f t="shared" si="6"/>
        <v>0</v>
      </c>
      <c r="T105" s="113">
        <f t="shared" si="8"/>
        <v>0</v>
      </c>
      <c r="U105" s="113">
        <f t="shared" si="9"/>
        <v>0</v>
      </c>
    </row>
    <row r="106" spans="1:21" s="59" customFormat="1" ht="38.25">
      <c r="A106" s="47" t="s">
        <v>522</v>
      </c>
      <c r="B106" s="47" t="s">
        <v>57</v>
      </c>
      <c r="C106" s="81" t="s">
        <v>1084</v>
      </c>
      <c r="D106" s="90" t="s">
        <v>1148</v>
      </c>
      <c r="E106" s="117" t="s">
        <v>1016</v>
      </c>
      <c r="F106" s="45" t="s">
        <v>863</v>
      </c>
      <c r="G106" s="45">
        <v>11</v>
      </c>
      <c r="H106" s="45"/>
      <c r="I106" s="82" t="s">
        <v>1022</v>
      </c>
      <c r="J106" s="82"/>
      <c r="K106" s="45" t="s">
        <v>133</v>
      </c>
      <c r="L106" s="85"/>
      <c r="M106" s="214"/>
      <c r="N106" s="43"/>
      <c r="O106" s="55" t="s">
        <v>1010</v>
      </c>
      <c r="P106" s="43"/>
      <c r="Q106" s="113">
        <f t="shared" si="5"/>
        <v>0</v>
      </c>
      <c r="R106" s="113">
        <f t="shared" si="7"/>
        <v>0</v>
      </c>
      <c r="S106" s="113">
        <f t="shared" si="6"/>
        <v>0</v>
      </c>
      <c r="T106" s="113">
        <f t="shared" si="8"/>
        <v>0</v>
      </c>
      <c r="U106" s="113">
        <f t="shared" si="9"/>
        <v>0</v>
      </c>
    </row>
    <row r="107" spans="1:21" s="153" customFormat="1" ht="38.25">
      <c r="A107" s="47" t="s">
        <v>523</v>
      </c>
      <c r="B107" s="174" t="s">
        <v>57</v>
      </c>
      <c r="C107" s="175" t="s">
        <v>52</v>
      </c>
      <c r="D107" s="176" t="s">
        <v>1135</v>
      </c>
      <c r="E107" s="186"/>
      <c r="F107" s="176" t="s">
        <v>863</v>
      </c>
      <c r="G107" s="176" t="s">
        <v>870</v>
      </c>
      <c r="H107" s="178"/>
      <c r="I107" s="178" t="s">
        <v>1022</v>
      </c>
      <c r="J107" s="178"/>
      <c r="K107" s="176" t="s">
        <v>84</v>
      </c>
      <c r="L107" s="187"/>
      <c r="M107" s="214"/>
      <c r="N107" s="43"/>
      <c r="O107" s="55" t="s">
        <v>1010</v>
      </c>
      <c r="P107" s="43"/>
      <c r="Q107" s="152">
        <f>IF(E107="þ",1,0)</f>
        <v>0</v>
      </c>
      <c r="R107" s="152">
        <f>IF(O107="Conforme",1,0)</f>
        <v>0</v>
      </c>
      <c r="S107" s="152">
        <f>Q107+R107</f>
        <v>0</v>
      </c>
      <c r="T107" s="152">
        <f>IF(O107="Non Conforme",1,0)</f>
        <v>0</v>
      </c>
      <c r="U107" s="152">
        <f>Q107+T107</f>
        <v>0</v>
      </c>
    </row>
    <row r="108" spans="1:21" s="153" customFormat="1" ht="38.25">
      <c r="A108" s="47" t="s">
        <v>1055</v>
      </c>
      <c r="B108" s="174" t="s">
        <v>57</v>
      </c>
      <c r="C108" s="175" t="s">
        <v>215</v>
      </c>
      <c r="D108" s="176" t="s">
        <v>1138</v>
      </c>
      <c r="E108" s="186"/>
      <c r="F108" s="176" t="s">
        <v>863</v>
      </c>
      <c r="G108" s="176" t="s">
        <v>870</v>
      </c>
      <c r="H108" s="178" t="s">
        <v>1022</v>
      </c>
      <c r="I108" s="178"/>
      <c r="J108" s="178"/>
      <c r="K108" s="176" t="s">
        <v>386</v>
      </c>
      <c r="L108" s="187"/>
      <c r="M108" s="214"/>
      <c r="N108" s="43"/>
      <c r="O108" s="55" t="s">
        <v>1010</v>
      </c>
      <c r="P108" s="43"/>
      <c r="Q108" s="152">
        <f>IF(E108="þ",1,0)</f>
        <v>0</v>
      </c>
      <c r="R108" s="152">
        <f>IF(O108="Conforme",1,0)</f>
        <v>0</v>
      </c>
      <c r="S108" s="152">
        <f>Q108+R108</f>
        <v>0</v>
      </c>
      <c r="T108" s="152">
        <f>IF(O108="Non Conforme",1,0)</f>
        <v>0</v>
      </c>
      <c r="U108" s="152">
        <f>Q108+T108</f>
        <v>0</v>
      </c>
    </row>
    <row r="109" spans="1:21" s="153" customFormat="1" ht="38.25">
      <c r="A109" s="47" t="s">
        <v>1056</v>
      </c>
      <c r="B109" s="174" t="s">
        <v>57</v>
      </c>
      <c r="C109" s="175" t="s">
        <v>332</v>
      </c>
      <c r="D109" s="176" t="s">
        <v>1138</v>
      </c>
      <c r="E109" s="186"/>
      <c r="F109" s="176" t="s">
        <v>863</v>
      </c>
      <c r="G109" s="176" t="s">
        <v>870</v>
      </c>
      <c r="H109" s="178" t="s">
        <v>1022</v>
      </c>
      <c r="I109" s="176"/>
      <c r="J109" s="178"/>
      <c r="K109" s="176" t="s">
        <v>386</v>
      </c>
      <c r="L109" s="187"/>
      <c r="M109" s="214"/>
      <c r="N109" s="43"/>
      <c r="O109" s="55" t="s">
        <v>1010</v>
      </c>
      <c r="P109" s="43"/>
      <c r="Q109" s="152">
        <f>IF(E109="þ",1,0)</f>
        <v>0</v>
      </c>
      <c r="R109" s="152">
        <f>IF(O109="Conforme",1,0)</f>
        <v>0</v>
      </c>
      <c r="S109" s="152">
        <f>Q109+R109</f>
        <v>0</v>
      </c>
      <c r="T109" s="152">
        <f>IF(O109="Non Conforme",1,0)</f>
        <v>0</v>
      </c>
      <c r="U109" s="152">
        <f>Q109+T109</f>
        <v>0</v>
      </c>
    </row>
    <row r="110" spans="1:21" s="59" customFormat="1" ht="30" customHeight="1">
      <c r="A110" s="68" t="s">
        <v>493</v>
      </c>
      <c r="B110" s="69"/>
      <c r="C110" s="70" t="s">
        <v>422</v>
      </c>
      <c r="D110" s="72"/>
      <c r="E110" s="71"/>
      <c r="F110" s="71"/>
      <c r="G110" s="71"/>
      <c r="H110" s="72"/>
      <c r="I110" s="72"/>
      <c r="J110" s="72"/>
      <c r="K110" s="71"/>
      <c r="L110" s="73"/>
      <c r="M110" s="214"/>
      <c r="N110" s="74"/>
      <c r="O110" s="75"/>
      <c r="P110" s="76"/>
      <c r="Q110" s="113">
        <f t="shared" si="5"/>
        <v>0</v>
      </c>
      <c r="R110" s="113">
        <f t="shared" si="7"/>
        <v>0</v>
      </c>
      <c r="S110" s="113">
        <f t="shared" si="6"/>
        <v>0</v>
      </c>
      <c r="T110" s="113">
        <f t="shared" si="8"/>
        <v>0</v>
      </c>
      <c r="U110" s="113">
        <f t="shared" si="9"/>
        <v>0</v>
      </c>
    </row>
    <row r="111" spans="1:21" s="59" customFormat="1" ht="76.5">
      <c r="A111" s="47" t="s">
        <v>524</v>
      </c>
      <c r="B111" s="47" t="s">
        <v>57</v>
      </c>
      <c r="C111" s="44" t="s">
        <v>402</v>
      </c>
      <c r="D111" s="45" t="s">
        <v>261</v>
      </c>
      <c r="E111" s="117" t="s">
        <v>1016</v>
      </c>
      <c r="F111" s="45" t="s">
        <v>863</v>
      </c>
      <c r="G111" s="45" t="s">
        <v>871</v>
      </c>
      <c r="H111" s="82"/>
      <c r="I111" s="45"/>
      <c r="J111" s="82" t="s">
        <v>1022</v>
      </c>
      <c r="K111" s="45"/>
      <c r="L111" s="45"/>
      <c r="M111" s="214"/>
      <c r="N111" s="43"/>
      <c r="O111" s="55" t="s">
        <v>1010</v>
      </c>
      <c r="P111" s="43"/>
      <c r="Q111" s="113">
        <f t="shared" si="5"/>
        <v>0</v>
      </c>
      <c r="R111" s="113">
        <f t="shared" si="7"/>
        <v>0</v>
      </c>
      <c r="S111" s="113">
        <f t="shared" si="6"/>
        <v>0</v>
      </c>
      <c r="T111" s="113">
        <f t="shared" si="8"/>
        <v>0</v>
      </c>
      <c r="U111" s="113">
        <f t="shared" si="9"/>
        <v>0</v>
      </c>
    </row>
    <row r="112" spans="1:21" s="59" customFormat="1" ht="38.25">
      <c r="A112" s="47" t="s">
        <v>525</v>
      </c>
      <c r="B112" s="47" t="s">
        <v>57</v>
      </c>
      <c r="C112" s="44" t="s">
        <v>401</v>
      </c>
      <c r="D112" s="45" t="s">
        <v>1142</v>
      </c>
      <c r="E112" s="117"/>
      <c r="F112" s="45" t="s">
        <v>863</v>
      </c>
      <c r="G112" s="45" t="s">
        <v>871</v>
      </c>
      <c r="H112" s="82"/>
      <c r="I112" s="82" t="s">
        <v>1022</v>
      </c>
      <c r="J112" s="82"/>
      <c r="K112" s="45" t="s">
        <v>112</v>
      </c>
      <c r="L112" s="45"/>
      <c r="M112" s="214"/>
      <c r="N112" s="43"/>
      <c r="O112" s="55" t="s">
        <v>1010</v>
      </c>
      <c r="P112" s="43"/>
      <c r="Q112" s="113">
        <f t="shared" si="5"/>
        <v>0</v>
      </c>
      <c r="R112" s="113">
        <f t="shared" si="7"/>
        <v>0</v>
      </c>
      <c r="S112" s="113">
        <f t="shared" si="6"/>
        <v>0</v>
      </c>
      <c r="T112" s="113">
        <f t="shared" si="8"/>
        <v>0</v>
      </c>
      <c r="U112" s="113">
        <f t="shared" si="9"/>
        <v>0</v>
      </c>
    </row>
    <row r="113" spans="1:21" s="59" customFormat="1" ht="38.25">
      <c r="A113" s="47" t="s">
        <v>526</v>
      </c>
      <c r="B113" s="47" t="s">
        <v>57</v>
      </c>
      <c r="C113" s="44" t="s">
        <v>1123</v>
      </c>
      <c r="D113" s="45" t="s">
        <v>1142</v>
      </c>
      <c r="E113" s="117"/>
      <c r="F113" s="45" t="s">
        <v>863</v>
      </c>
      <c r="G113" s="45" t="s">
        <v>870</v>
      </c>
      <c r="H113" s="82"/>
      <c r="I113" s="82" t="s">
        <v>1022</v>
      </c>
      <c r="J113" s="82"/>
      <c r="K113" s="45" t="s">
        <v>112</v>
      </c>
      <c r="L113" s="85"/>
      <c r="M113" s="214"/>
      <c r="N113" s="43"/>
      <c r="O113" s="55" t="s">
        <v>1010</v>
      </c>
      <c r="P113" s="43"/>
      <c r="Q113" s="113">
        <f t="shared" si="5"/>
        <v>0</v>
      </c>
      <c r="R113" s="113">
        <f t="shared" si="7"/>
        <v>0</v>
      </c>
      <c r="S113" s="113">
        <f t="shared" si="6"/>
        <v>0</v>
      </c>
      <c r="T113" s="113">
        <f t="shared" si="8"/>
        <v>0</v>
      </c>
      <c r="U113" s="113">
        <f t="shared" si="9"/>
        <v>0</v>
      </c>
    </row>
    <row r="114" spans="1:21" s="59" customFormat="1" ht="51">
      <c r="A114" s="47" t="s">
        <v>527</v>
      </c>
      <c r="B114" s="47" t="s">
        <v>57</v>
      </c>
      <c r="C114" s="44" t="s">
        <v>1125</v>
      </c>
      <c r="D114" s="45" t="s">
        <v>1139</v>
      </c>
      <c r="E114" s="117"/>
      <c r="F114" s="45" t="s">
        <v>863</v>
      </c>
      <c r="G114" s="45" t="s">
        <v>870</v>
      </c>
      <c r="H114" s="82"/>
      <c r="I114" s="82" t="s">
        <v>1022</v>
      </c>
      <c r="J114" s="82"/>
      <c r="K114" s="45" t="s">
        <v>106</v>
      </c>
      <c r="L114" s="77"/>
      <c r="M114" s="214"/>
      <c r="N114" s="43"/>
      <c r="O114" s="55" t="s">
        <v>1010</v>
      </c>
      <c r="P114" s="43"/>
      <c r="Q114" s="113">
        <f t="shared" si="5"/>
        <v>0</v>
      </c>
      <c r="R114" s="113">
        <f t="shared" si="7"/>
        <v>0</v>
      </c>
      <c r="S114" s="113">
        <f t="shared" si="6"/>
        <v>0</v>
      </c>
      <c r="T114" s="113">
        <f t="shared" si="8"/>
        <v>0</v>
      </c>
      <c r="U114" s="113">
        <f t="shared" si="9"/>
        <v>0</v>
      </c>
    </row>
    <row r="115" spans="1:21" s="59" customFormat="1" ht="38.25">
      <c r="A115" s="47" t="s">
        <v>528</v>
      </c>
      <c r="B115" s="47" t="s">
        <v>57</v>
      </c>
      <c r="C115" s="44" t="s">
        <v>1126</v>
      </c>
      <c r="D115" s="45" t="s">
        <v>1139</v>
      </c>
      <c r="E115" s="117"/>
      <c r="F115" s="45" t="s">
        <v>863</v>
      </c>
      <c r="G115" s="45" t="s">
        <v>870</v>
      </c>
      <c r="H115" s="82"/>
      <c r="I115" s="82" t="s">
        <v>1022</v>
      </c>
      <c r="J115" s="82"/>
      <c r="K115" s="45" t="s">
        <v>106</v>
      </c>
      <c r="L115" s="77"/>
      <c r="M115" s="214"/>
      <c r="N115" s="43"/>
      <c r="O115" s="55" t="s">
        <v>1010</v>
      </c>
      <c r="P115" s="43"/>
      <c r="Q115" s="113">
        <f t="shared" si="5"/>
        <v>0</v>
      </c>
      <c r="R115" s="113">
        <f t="shared" si="7"/>
        <v>0</v>
      </c>
      <c r="S115" s="113">
        <f t="shared" si="6"/>
        <v>0</v>
      </c>
      <c r="T115" s="113">
        <f t="shared" si="8"/>
        <v>0</v>
      </c>
      <c r="U115" s="113">
        <f t="shared" si="9"/>
        <v>0</v>
      </c>
    </row>
    <row r="116" spans="1:21" s="59" customFormat="1" ht="38.25">
      <c r="A116" s="47" t="s">
        <v>529</v>
      </c>
      <c r="B116" s="47" t="s">
        <v>57</v>
      </c>
      <c r="C116" s="44" t="s">
        <v>115</v>
      </c>
      <c r="D116" s="45" t="s">
        <v>1024</v>
      </c>
      <c r="E116" s="117"/>
      <c r="F116" s="45" t="s">
        <v>863</v>
      </c>
      <c r="G116" s="45" t="s">
        <v>870</v>
      </c>
      <c r="H116" s="82"/>
      <c r="I116" s="82" t="s">
        <v>1022</v>
      </c>
      <c r="J116" s="82"/>
      <c r="K116" s="45" t="s">
        <v>162</v>
      </c>
      <c r="L116" s="77"/>
      <c r="M116" s="214"/>
      <c r="N116" s="43"/>
      <c r="O116" s="55" t="s">
        <v>1010</v>
      </c>
      <c r="P116" s="43"/>
      <c r="Q116" s="113">
        <f t="shared" si="5"/>
        <v>0</v>
      </c>
      <c r="R116" s="113">
        <f t="shared" si="7"/>
        <v>0</v>
      </c>
      <c r="S116" s="113">
        <f t="shared" si="6"/>
        <v>0</v>
      </c>
      <c r="T116" s="113">
        <f t="shared" si="8"/>
        <v>0</v>
      </c>
      <c r="U116" s="113">
        <f t="shared" si="9"/>
        <v>0</v>
      </c>
    </row>
    <row r="117" spans="1:21" s="59" customFormat="1" ht="38.25">
      <c r="A117" s="47" t="s">
        <v>530</v>
      </c>
      <c r="B117" s="47" t="s">
        <v>57</v>
      </c>
      <c r="C117" s="44" t="s">
        <v>1116</v>
      </c>
      <c r="D117" s="45" t="s">
        <v>1142</v>
      </c>
      <c r="E117" s="117"/>
      <c r="F117" s="45" t="s">
        <v>863</v>
      </c>
      <c r="G117" s="45" t="s">
        <v>870</v>
      </c>
      <c r="H117" s="82"/>
      <c r="I117" s="82" t="s">
        <v>1022</v>
      </c>
      <c r="J117" s="82"/>
      <c r="K117" s="45" t="s">
        <v>242</v>
      </c>
      <c r="L117" s="85"/>
      <c r="M117" s="214"/>
      <c r="N117" s="43"/>
      <c r="O117" s="55" t="s">
        <v>1010</v>
      </c>
      <c r="P117" s="43"/>
      <c r="Q117" s="113">
        <f t="shared" si="5"/>
        <v>0</v>
      </c>
      <c r="R117" s="113">
        <f t="shared" si="7"/>
        <v>0</v>
      </c>
      <c r="S117" s="113">
        <f t="shared" si="6"/>
        <v>0</v>
      </c>
      <c r="T117" s="113">
        <f t="shared" si="8"/>
        <v>0</v>
      </c>
      <c r="U117" s="113">
        <f t="shared" si="9"/>
        <v>0</v>
      </c>
    </row>
    <row r="118" spans="1:21" s="59" customFormat="1" ht="38.25">
      <c r="A118" s="47" t="s">
        <v>531</v>
      </c>
      <c r="B118" s="47" t="s">
        <v>57</v>
      </c>
      <c r="C118" s="44" t="s">
        <v>1117</v>
      </c>
      <c r="D118" s="45" t="s">
        <v>1142</v>
      </c>
      <c r="E118" s="117"/>
      <c r="F118" s="45" t="s">
        <v>863</v>
      </c>
      <c r="G118" s="45" t="s">
        <v>870</v>
      </c>
      <c r="H118" s="82"/>
      <c r="I118" s="82" t="s">
        <v>1022</v>
      </c>
      <c r="J118" s="82"/>
      <c r="K118" s="45" t="s">
        <v>242</v>
      </c>
      <c r="L118" s="85"/>
      <c r="M118" s="214"/>
      <c r="N118" s="43"/>
      <c r="O118" s="55" t="s">
        <v>1010</v>
      </c>
      <c r="P118" s="43"/>
      <c r="Q118" s="113">
        <f t="shared" si="5"/>
        <v>0</v>
      </c>
      <c r="R118" s="113">
        <f t="shared" si="7"/>
        <v>0</v>
      </c>
      <c r="S118" s="113">
        <f t="shared" si="6"/>
        <v>0</v>
      </c>
      <c r="T118" s="113">
        <f t="shared" si="8"/>
        <v>0</v>
      </c>
      <c r="U118" s="113">
        <f t="shared" si="9"/>
        <v>0</v>
      </c>
    </row>
    <row r="119" spans="1:21" s="59" customFormat="1" ht="38.25">
      <c r="A119" s="47" t="s">
        <v>532</v>
      </c>
      <c r="B119" s="47" t="s">
        <v>57</v>
      </c>
      <c r="C119" s="44" t="s">
        <v>1118</v>
      </c>
      <c r="D119" s="45" t="s">
        <v>1142</v>
      </c>
      <c r="E119" s="117"/>
      <c r="F119" s="45" t="s">
        <v>863</v>
      </c>
      <c r="G119" s="45" t="s">
        <v>870</v>
      </c>
      <c r="H119" s="82"/>
      <c r="I119" s="82" t="s">
        <v>1022</v>
      </c>
      <c r="J119" s="82"/>
      <c r="K119" s="45" t="s">
        <v>242</v>
      </c>
      <c r="L119" s="85"/>
      <c r="M119" s="214"/>
      <c r="N119" s="43"/>
      <c r="O119" s="55" t="s">
        <v>1010</v>
      </c>
      <c r="P119" s="43"/>
      <c r="Q119" s="113">
        <f t="shared" si="5"/>
        <v>0</v>
      </c>
      <c r="R119" s="113">
        <f t="shared" si="7"/>
        <v>0</v>
      </c>
      <c r="S119" s="113">
        <f t="shared" si="6"/>
        <v>0</v>
      </c>
      <c r="T119" s="113">
        <f t="shared" si="8"/>
        <v>0</v>
      </c>
      <c r="U119" s="113">
        <f t="shared" si="9"/>
        <v>0</v>
      </c>
    </row>
    <row r="120" spans="1:21" s="59" customFormat="1" ht="38.25">
      <c r="A120" s="47" t="s">
        <v>533</v>
      </c>
      <c r="B120" s="47" t="s">
        <v>57</v>
      </c>
      <c r="C120" s="44" t="s">
        <v>1119</v>
      </c>
      <c r="D120" s="45" t="s">
        <v>1142</v>
      </c>
      <c r="E120" s="117"/>
      <c r="F120" s="45" t="s">
        <v>863</v>
      </c>
      <c r="G120" s="45" t="s">
        <v>870</v>
      </c>
      <c r="H120" s="82"/>
      <c r="I120" s="82" t="s">
        <v>1022</v>
      </c>
      <c r="J120" s="82"/>
      <c r="K120" s="45" t="s">
        <v>112</v>
      </c>
      <c r="L120" s="85"/>
      <c r="M120" s="214"/>
      <c r="N120" s="43"/>
      <c r="O120" s="55" t="s">
        <v>1010</v>
      </c>
      <c r="P120" s="43"/>
      <c r="Q120" s="113">
        <f t="shared" si="5"/>
        <v>0</v>
      </c>
      <c r="R120" s="113">
        <f t="shared" si="7"/>
        <v>0</v>
      </c>
      <c r="S120" s="113">
        <f t="shared" si="6"/>
        <v>0</v>
      </c>
      <c r="T120" s="113">
        <f t="shared" si="8"/>
        <v>0</v>
      </c>
      <c r="U120" s="113">
        <f t="shared" si="9"/>
        <v>0</v>
      </c>
    </row>
    <row r="121" spans="1:21" s="59" customFormat="1" ht="51">
      <c r="A121" s="47" t="s">
        <v>534</v>
      </c>
      <c r="B121" s="47" t="s">
        <v>57</v>
      </c>
      <c r="C121" s="81" t="s">
        <v>1121</v>
      </c>
      <c r="D121" s="45" t="s">
        <v>1142</v>
      </c>
      <c r="E121" s="117"/>
      <c r="F121" s="45" t="s">
        <v>863</v>
      </c>
      <c r="G121" s="45" t="s">
        <v>870</v>
      </c>
      <c r="H121" s="82"/>
      <c r="I121" s="82" t="s">
        <v>1022</v>
      </c>
      <c r="J121" s="82"/>
      <c r="K121" s="45" t="s">
        <v>245</v>
      </c>
      <c r="L121" s="84"/>
      <c r="M121" s="214"/>
      <c r="N121" s="43"/>
      <c r="O121" s="55" t="s">
        <v>1010</v>
      </c>
      <c r="P121" s="43"/>
      <c r="Q121" s="113">
        <f t="shared" si="5"/>
        <v>0</v>
      </c>
      <c r="R121" s="113">
        <f t="shared" si="7"/>
        <v>0</v>
      </c>
      <c r="S121" s="113">
        <f t="shared" si="6"/>
        <v>0</v>
      </c>
      <c r="T121" s="113">
        <f t="shared" si="8"/>
        <v>0</v>
      </c>
      <c r="U121" s="113">
        <f t="shared" si="9"/>
        <v>0</v>
      </c>
    </row>
    <row r="122" spans="1:21" s="59" customFormat="1" ht="38.25">
      <c r="A122" s="47" t="s">
        <v>535</v>
      </c>
      <c r="B122" s="47" t="s">
        <v>57</v>
      </c>
      <c r="C122" s="81" t="s">
        <v>1120</v>
      </c>
      <c r="D122" s="45" t="s">
        <v>1142</v>
      </c>
      <c r="E122" s="117"/>
      <c r="F122" s="45" t="s">
        <v>863</v>
      </c>
      <c r="G122" s="45" t="s">
        <v>870</v>
      </c>
      <c r="H122" s="82"/>
      <c r="I122" s="82" t="s">
        <v>1022</v>
      </c>
      <c r="J122" s="82"/>
      <c r="K122" s="45" t="s">
        <v>124</v>
      </c>
      <c r="L122" s="85"/>
      <c r="M122" s="214"/>
      <c r="N122" s="43"/>
      <c r="O122" s="55" t="s">
        <v>1010</v>
      </c>
      <c r="P122" s="43"/>
      <c r="Q122" s="113">
        <f t="shared" si="5"/>
        <v>0</v>
      </c>
      <c r="R122" s="113">
        <f t="shared" si="7"/>
        <v>0</v>
      </c>
      <c r="S122" s="113">
        <f t="shared" si="6"/>
        <v>0</v>
      </c>
      <c r="T122" s="113">
        <f t="shared" si="8"/>
        <v>0</v>
      </c>
      <c r="U122" s="113">
        <f t="shared" si="9"/>
        <v>0</v>
      </c>
    </row>
    <row r="123" spans="1:21" s="59" customFormat="1" ht="76.5">
      <c r="A123" s="47" t="s">
        <v>536</v>
      </c>
      <c r="B123" s="47" t="s">
        <v>57</v>
      </c>
      <c r="C123" s="44" t="s">
        <v>1122</v>
      </c>
      <c r="D123" s="45" t="s">
        <v>1142</v>
      </c>
      <c r="E123" s="117"/>
      <c r="F123" s="45" t="s">
        <v>863</v>
      </c>
      <c r="G123" s="45" t="s">
        <v>870</v>
      </c>
      <c r="H123" s="82"/>
      <c r="I123" s="82" t="s">
        <v>1022</v>
      </c>
      <c r="J123" s="82"/>
      <c r="K123" s="45" t="s">
        <v>111</v>
      </c>
      <c r="L123" s="85"/>
      <c r="M123" s="214"/>
      <c r="N123" s="43"/>
      <c r="O123" s="55" t="s">
        <v>1010</v>
      </c>
      <c r="P123" s="43"/>
      <c r="Q123" s="113">
        <f t="shared" si="5"/>
        <v>0</v>
      </c>
      <c r="R123" s="113">
        <f t="shared" si="7"/>
        <v>0</v>
      </c>
      <c r="S123" s="113">
        <f t="shared" si="6"/>
        <v>0</v>
      </c>
      <c r="T123" s="113">
        <f t="shared" si="8"/>
        <v>0</v>
      </c>
      <c r="U123" s="113">
        <f t="shared" si="9"/>
        <v>0</v>
      </c>
    </row>
    <row r="124" spans="1:21" s="153" customFormat="1" ht="38.25">
      <c r="A124" s="47" t="s">
        <v>537</v>
      </c>
      <c r="B124" s="174" t="s">
        <v>57</v>
      </c>
      <c r="C124" s="175" t="s">
        <v>211</v>
      </c>
      <c r="D124" s="176" t="s">
        <v>1135</v>
      </c>
      <c r="E124" s="186"/>
      <c r="F124" s="176" t="s">
        <v>863</v>
      </c>
      <c r="G124" s="176" t="s">
        <v>870</v>
      </c>
      <c r="H124" s="178"/>
      <c r="I124" s="178" t="s">
        <v>1022</v>
      </c>
      <c r="J124" s="178"/>
      <c r="K124" s="176" t="s">
        <v>246</v>
      </c>
      <c r="L124" s="187"/>
      <c r="M124" s="214"/>
      <c r="N124" s="43"/>
      <c r="O124" s="55" t="s">
        <v>1010</v>
      </c>
      <c r="P124" s="43"/>
      <c r="Q124" s="152">
        <f aca="true" t="shared" si="10" ref="Q124:Q132">IF(E124="þ",1,0)</f>
        <v>0</v>
      </c>
      <c r="R124" s="152">
        <f aca="true" t="shared" si="11" ref="R124:R132">IF(O124="Conforme",1,0)</f>
        <v>0</v>
      </c>
      <c r="S124" s="152">
        <f aca="true" t="shared" si="12" ref="S124:S132">Q124+R124</f>
        <v>0</v>
      </c>
      <c r="T124" s="152">
        <f aca="true" t="shared" si="13" ref="T124:T131">IF(O124="Non Conforme",1,0)</f>
        <v>0</v>
      </c>
      <c r="U124" s="152">
        <f aca="true" t="shared" si="14" ref="U124:U131">Q124+T124</f>
        <v>0</v>
      </c>
    </row>
    <row r="125" spans="1:21" s="153" customFormat="1" ht="38.25">
      <c r="A125" s="47" t="s">
        <v>1057</v>
      </c>
      <c r="B125" s="174" t="s">
        <v>57</v>
      </c>
      <c r="C125" s="175" t="s">
        <v>212</v>
      </c>
      <c r="D125" s="176" t="s">
        <v>1135</v>
      </c>
      <c r="E125" s="186"/>
      <c r="F125" s="176" t="s">
        <v>863</v>
      </c>
      <c r="G125" s="176" t="s">
        <v>870</v>
      </c>
      <c r="H125" s="178"/>
      <c r="I125" s="178" t="s">
        <v>1022</v>
      </c>
      <c r="J125" s="178"/>
      <c r="K125" s="176" t="s">
        <v>246</v>
      </c>
      <c r="L125" s="187"/>
      <c r="M125" s="214"/>
      <c r="N125" s="43"/>
      <c r="O125" s="55" t="s">
        <v>1010</v>
      </c>
      <c r="P125" s="43"/>
      <c r="Q125" s="152">
        <f t="shared" si="10"/>
        <v>0</v>
      </c>
      <c r="R125" s="152">
        <f t="shared" si="11"/>
        <v>0</v>
      </c>
      <c r="S125" s="152">
        <f t="shared" si="12"/>
        <v>0</v>
      </c>
      <c r="T125" s="152">
        <f t="shared" si="13"/>
        <v>0</v>
      </c>
      <c r="U125" s="152">
        <f t="shared" si="14"/>
        <v>0</v>
      </c>
    </row>
    <row r="126" spans="1:21" s="153" customFormat="1" ht="63.75">
      <c r="A126" s="47" t="s">
        <v>1058</v>
      </c>
      <c r="B126" s="174" t="s">
        <v>57</v>
      </c>
      <c r="C126" s="175" t="s">
        <v>1028</v>
      </c>
      <c r="D126" s="176" t="s">
        <v>1135</v>
      </c>
      <c r="E126" s="186"/>
      <c r="F126" s="176" t="s">
        <v>863</v>
      </c>
      <c r="G126" s="176" t="s">
        <v>870</v>
      </c>
      <c r="H126" s="178"/>
      <c r="I126" s="178" t="s">
        <v>1022</v>
      </c>
      <c r="J126" s="178"/>
      <c r="K126" s="176" t="s">
        <v>439</v>
      </c>
      <c r="L126" s="187"/>
      <c r="M126" s="214"/>
      <c r="N126" s="43"/>
      <c r="O126" s="55" t="s">
        <v>1010</v>
      </c>
      <c r="P126" s="43"/>
      <c r="Q126" s="152">
        <f t="shared" si="10"/>
        <v>0</v>
      </c>
      <c r="R126" s="152">
        <f t="shared" si="11"/>
        <v>0</v>
      </c>
      <c r="S126" s="152">
        <f t="shared" si="12"/>
        <v>0</v>
      </c>
      <c r="T126" s="152">
        <f t="shared" si="13"/>
        <v>0</v>
      </c>
      <c r="U126" s="152">
        <f t="shared" si="14"/>
        <v>0</v>
      </c>
    </row>
    <row r="127" spans="1:21" s="153" customFormat="1" ht="38.25">
      <c r="A127" s="47" t="s">
        <v>1059</v>
      </c>
      <c r="B127" s="174" t="s">
        <v>57</v>
      </c>
      <c r="C127" s="175" t="s">
        <v>365</v>
      </c>
      <c r="D127" s="176" t="s">
        <v>1135</v>
      </c>
      <c r="E127" s="186"/>
      <c r="F127" s="176" t="s">
        <v>863</v>
      </c>
      <c r="G127" s="176" t="s">
        <v>870</v>
      </c>
      <c r="H127" s="178"/>
      <c r="I127" s="178" t="s">
        <v>1022</v>
      </c>
      <c r="J127" s="178"/>
      <c r="K127" s="176" t="s">
        <v>130</v>
      </c>
      <c r="L127" s="187"/>
      <c r="M127" s="214"/>
      <c r="N127" s="43"/>
      <c r="O127" s="55" t="s">
        <v>1010</v>
      </c>
      <c r="P127" s="43"/>
      <c r="Q127" s="152">
        <f t="shared" si="10"/>
        <v>0</v>
      </c>
      <c r="R127" s="152">
        <f t="shared" si="11"/>
        <v>0</v>
      </c>
      <c r="S127" s="152">
        <f t="shared" si="12"/>
        <v>0</v>
      </c>
      <c r="T127" s="152">
        <f t="shared" si="13"/>
        <v>0</v>
      </c>
      <c r="U127" s="152">
        <f t="shared" si="14"/>
        <v>0</v>
      </c>
    </row>
    <row r="128" spans="1:21" s="153" customFormat="1" ht="38.25">
      <c r="A128" s="47" t="s">
        <v>1060</v>
      </c>
      <c r="B128" s="174" t="s">
        <v>57</v>
      </c>
      <c r="C128" s="175" t="s">
        <v>51</v>
      </c>
      <c r="D128" s="176" t="s">
        <v>1135</v>
      </c>
      <c r="E128" s="186"/>
      <c r="F128" s="176" t="s">
        <v>863</v>
      </c>
      <c r="G128" s="176" t="s">
        <v>870</v>
      </c>
      <c r="H128" s="178"/>
      <c r="I128" s="178" t="s">
        <v>1022</v>
      </c>
      <c r="J128" s="178"/>
      <c r="K128" s="176" t="s">
        <v>130</v>
      </c>
      <c r="L128" s="187"/>
      <c r="M128" s="214"/>
      <c r="N128" s="43"/>
      <c r="O128" s="55" t="s">
        <v>1010</v>
      </c>
      <c r="P128" s="43"/>
      <c r="Q128" s="152">
        <f t="shared" si="10"/>
        <v>0</v>
      </c>
      <c r="R128" s="152">
        <f t="shared" si="11"/>
        <v>0</v>
      </c>
      <c r="S128" s="152">
        <f t="shared" si="12"/>
        <v>0</v>
      </c>
      <c r="T128" s="152">
        <f t="shared" si="13"/>
        <v>0</v>
      </c>
      <c r="U128" s="152">
        <f t="shared" si="14"/>
        <v>0</v>
      </c>
    </row>
    <row r="129" spans="1:21" s="153" customFormat="1" ht="38.25">
      <c r="A129" s="47" t="s">
        <v>1061</v>
      </c>
      <c r="B129" s="174" t="s">
        <v>57</v>
      </c>
      <c r="C129" s="175" t="s">
        <v>330</v>
      </c>
      <c r="D129" s="176" t="s">
        <v>1135</v>
      </c>
      <c r="E129" s="186"/>
      <c r="F129" s="176" t="s">
        <v>863</v>
      </c>
      <c r="G129" s="176" t="s">
        <v>870</v>
      </c>
      <c r="H129" s="178"/>
      <c r="I129" s="178" t="s">
        <v>1022</v>
      </c>
      <c r="J129" s="178"/>
      <c r="K129" s="176" t="s">
        <v>85</v>
      </c>
      <c r="L129" s="187"/>
      <c r="M129" s="214"/>
      <c r="N129" s="43"/>
      <c r="O129" s="55" t="s">
        <v>1010</v>
      </c>
      <c r="P129" s="43"/>
      <c r="Q129" s="152">
        <f t="shared" si="10"/>
        <v>0</v>
      </c>
      <c r="R129" s="152">
        <f t="shared" si="11"/>
        <v>0</v>
      </c>
      <c r="S129" s="152">
        <f t="shared" si="12"/>
        <v>0</v>
      </c>
      <c r="T129" s="152">
        <f t="shared" si="13"/>
        <v>0</v>
      </c>
      <c r="U129" s="152">
        <f t="shared" si="14"/>
        <v>0</v>
      </c>
    </row>
    <row r="130" spans="1:21" s="153" customFormat="1" ht="38.25">
      <c r="A130" s="47" t="s">
        <v>1062</v>
      </c>
      <c r="B130" s="174" t="s">
        <v>57</v>
      </c>
      <c r="C130" s="175" t="s">
        <v>357</v>
      </c>
      <c r="D130" s="176" t="s">
        <v>1139</v>
      </c>
      <c r="E130" s="186"/>
      <c r="F130" s="176" t="s">
        <v>863</v>
      </c>
      <c r="G130" s="176" t="s">
        <v>870</v>
      </c>
      <c r="H130" s="178" t="s">
        <v>1022</v>
      </c>
      <c r="I130" s="176"/>
      <c r="J130" s="178"/>
      <c r="K130" s="176" t="s">
        <v>81</v>
      </c>
      <c r="L130" s="187"/>
      <c r="M130" s="214"/>
      <c r="N130" s="43"/>
      <c r="O130" s="55" t="s">
        <v>1010</v>
      </c>
      <c r="P130" s="43"/>
      <c r="Q130" s="152">
        <f t="shared" si="10"/>
        <v>0</v>
      </c>
      <c r="R130" s="152">
        <f t="shared" si="11"/>
        <v>0</v>
      </c>
      <c r="S130" s="152">
        <f t="shared" si="12"/>
        <v>0</v>
      </c>
      <c r="T130" s="152">
        <f t="shared" si="13"/>
        <v>0</v>
      </c>
      <c r="U130" s="152">
        <f t="shared" si="14"/>
        <v>0</v>
      </c>
    </row>
    <row r="131" spans="1:21" s="153" customFormat="1" ht="25.5">
      <c r="A131" s="47" t="s">
        <v>1063</v>
      </c>
      <c r="B131" s="174" t="s">
        <v>57</v>
      </c>
      <c r="C131" s="175" t="s">
        <v>353</v>
      </c>
      <c r="D131" s="176" t="s">
        <v>1139</v>
      </c>
      <c r="E131" s="186"/>
      <c r="F131" s="176" t="s">
        <v>863</v>
      </c>
      <c r="G131" s="176" t="s">
        <v>870</v>
      </c>
      <c r="H131" s="178"/>
      <c r="I131" s="178" t="s">
        <v>1022</v>
      </c>
      <c r="J131" s="178"/>
      <c r="K131" s="176" t="s">
        <v>129</v>
      </c>
      <c r="L131" s="187"/>
      <c r="M131" s="214"/>
      <c r="N131" s="43"/>
      <c r="O131" s="55" t="s">
        <v>1010</v>
      </c>
      <c r="P131" s="43"/>
      <c r="Q131" s="152">
        <f t="shared" si="10"/>
        <v>0</v>
      </c>
      <c r="R131" s="152">
        <f t="shared" si="11"/>
        <v>0</v>
      </c>
      <c r="S131" s="152">
        <f t="shared" si="12"/>
        <v>0</v>
      </c>
      <c r="T131" s="152">
        <f t="shared" si="13"/>
        <v>0</v>
      </c>
      <c r="U131" s="152">
        <f t="shared" si="14"/>
        <v>0</v>
      </c>
    </row>
    <row r="132" spans="1:21" s="59" customFormat="1" ht="25.5" customHeight="1">
      <c r="A132" s="68" t="s">
        <v>496</v>
      </c>
      <c r="B132" s="68"/>
      <c r="C132" s="70" t="s">
        <v>424</v>
      </c>
      <c r="D132" s="72"/>
      <c r="E132" s="71"/>
      <c r="F132" s="71"/>
      <c r="G132" s="71"/>
      <c r="H132" s="72"/>
      <c r="I132" s="72"/>
      <c r="J132" s="72"/>
      <c r="K132" s="71"/>
      <c r="L132" s="73"/>
      <c r="M132" s="214"/>
      <c r="N132" s="74"/>
      <c r="O132" s="75"/>
      <c r="P132" s="78"/>
      <c r="Q132" s="113">
        <f t="shared" si="10"/>
        <v>0</v>
      </c>
      <c r="R132" s="113">
        <f t="shared" si="11"/>
        <v>0</v>
      </c>
      <c r="S132" s="113">
        <f t="shared" si="12"/>
        <v>0</v>
      </c>
      <c r="T132" s="113">
        <f t="shared" si="8"/>
        <v>0</v>
      </c>
      <c r="U132" s="113">
        <f t="shared" si="9"/>
        <v>0</v>
      </c>
    </row>
    <row r="133" spans="1:21" s="59" customFormat="1" ht="51">
      <c r="A133" s="47" t="s">
        <v>674</v>
      </c>
      <c r="B133" s="47" t="s">
        <v>57</v>
      </c>
      <c r="C133" s="44" t="s">
        <v>1160</v>
      </c>
      <c r="D133" s="45" t="s">
        <v>125</v>
      </c>
      <c r="E133" s="117"/>
      <c r="F133" s="45" t="s">
        <v>863</v>
      </c>
      <c r="G133" s="45">
        <v>7</v>
      </c>
      <c r="H133" s="45"/>
      <c r="I133" s="82" t="s">
        <v>1022</v>
      </c>
      <c r="J133" s="45"/>
      <c r="K133" s="45" t="s">
        <v>382</v>
      </c>
      <c r="L133" s="45"/>
      <c r="M133" s="214"/>
      <c r="N133" s="43"/>
      <c r="O133" s="55" t="s">
        <v>1010</v>
      </c>
      <c r="P133" s="43"/>
      <c r="Q133" s="113">
        <f aca="true" t="shared" si="15" ref="Q133:Q142">IF(E133="þ",1,0)</f>
        <v>0</v>
      </c>
      <c r="R133" s="113">
        <f aca="true" t="shared" si="16" ref="R133:R142">IF(O133="Conforme",1,0)</f>
        <v>0</v>
      </c>
      <c r="S133" s="113">
        <f aca="true" t="shared" si="17" ref="S133:S142">Q133+R133</f>
        <v>0</v>
      </c>
      <c r="T133" s="113">
        <f t="shared" si="8"/>
        <v>0</v>
      </c>
      <c r="U133" s="113">
        <f t="shared" si="9"/>
        <v>0</v>
      </c>
    </row>
    <row r="134" spans="1:21" s="59" customFormat="1" ht="51">
      <c r="A134" s="47" t="s">
        <v>1064</v>
      </c>
      <c r="B134" s="47" t="s">
        <v>57</v>
      </c>
      <c r="C134" s="44" t="s">
        <v>1161</v>
      </c>
      <c r="D134" s="45" t="s">
        <v>1085</v>
      </c>
      <c r="E134" s="48"/>
      <c r="F134" s="45" t="s">
        <v>863</v>
      </c>
      <c r="G134" s="45">
        <v>7</v>
      </c>
      <c r="H134" s="45"/>
      <c r="I134" s="82" t="s">
        <v>1022</v>
      </c>
      <c r="J134" s="102"/>
      <c r="K134" s="45" t="s">
        <v>17</v>
      </c>
      <c r="L134" s="45"/>
      <c r="M134" s="214"/>
      <c r="N134" s="43"/>
      <c r="O134" s="55" t="s">
        <v>1010</v>
      </c>
      <c r="P134" s="43"/>
      <c r="Q134" s="113">
        <f t="shared" si="15"/>
        <v>0</v>
      </c>
      <c r="R134" s="113">
        <f t="shared" si="16"/>
        <v>0</v>
      </c>
      <c r="S134" s="113">
        <f t="shared" si="17"/>
        <v>0</v>
      </c>
      <c r="T134" s="113">
        <f t="shared" si="8"/>
        <v>0</v>
      </c>
      <c r="U134" s="113">
        <f t="shared" si="9"/>
        <v>0</v>
      </c>
    </row>
    <row r="135" spans="1:21" s="59" customFormat="1" ht="25.5" customHeight="1">
      <c r="A135" s="68" t="s">
        <v>497</v>
      </c>
      <c r="B135" s="68"/>
      <c r="C135" s="70" t="s">
        <v>426</v>
      </c>
      <c r="D135" s="72"/>
      <c r="E135" s="71"/>
      <c r="F135" s="71"/>
      <c r="G135" s="71"/>
      <c r="H135" s="72"/>
      <c r="I135" s="72"/>
      <c r="J135" s="72"/>
      <c r="K135" s="71"/>
      <c r="L135" s="73"/>
      <c r="M135" s="214"/>
      <c r="N135" s="74"/>
      <c r="O135" s="75"/>
      <c r="P135" s="78"/>
      <c r="Q135" s="113">
        <f t="shared" si="15"/>
        <v>0</v>
      </c>
      <c r="R135" s="113">
        <f t="shared" si="16"/>
        <v>0</v>
      </c>
      <c r="S135" s="113">
        <f t="shared" si="17"/>
        <v>0</v>
      </c>
      <c r="T135" s="113">
        <f t="shared" si="8"/>
        <v>0</v>
      </c>
      <c r="U135" s="113">
        <f t="shared" si="9"/>
        <v>0</v>
      </c>
    </row>
    <row r="136" spans="1:21" s="59" customFormat="1" ht="25.5">
      <c r="A136" s="47" t="s">
        <v>538</v>
      </c>
      <c r="B136" s="47" t="s">
        <v>57</v>
      </c>
      <c r="C136" s="44" t="s">
        <v>43</v>
      </c>
      <c r="D136" s="45" t="s">
        <v>1147</v>
      </c>
      <c r="E136" s="117" t="s">
        <v>1016</v>
      </c>
      <c r="F136" s="45" t="s">
        <v>865</v>
      </c>
      <c r="G136" s="45" t="s">
        <v>873</v>
      </c>
      <c r="H136" s="45"/>
      <c r="I136" s="82" t="s">
        <v>1022</v>
      </c>
      <c r="J136" s="45"/>
      <c r="K136" s="45" t="s">
        <v>133</v>
      </c>
      <c r="L136" s="45"/>
      <c r="M136" s="214"/>
      <c r="N136" s="43"/>
      <c r="O136" s="55" t="s">
        <v>1010</v>
      </c>
      <c r="P136" s="43"/>
      <c r="Q136" s="113">
        <f t="shared" si="15"/>
        <v>0</v>
      </c>
      <c r="R136" s="113">
        <f t="shared" si="16"/>
        <v>0</v>
      </c>
      <c r="S136" s="113">
        <f t="shared" si="17"/>
        <v>0</v>
      </c>
      <c r="T136" s="113">
        <f t="shared" si="8"/>
        <v>0</v>
      </c>
      <c r="U136" s="113">
        <f t="shared" si="9"/>
        <v>0</v>
      </c>
    </row>
    <row r="137" spans="1:21" s="59" customFormat="1" ht="25.5">
      <c r="A137" s="47" t="s">
        <v>539</v>
      </c>
      <c r="B137" s="47" t="s">
        <v>57</v>
      </c>
      <c r="C137" s="44" t="s">
        <v>187</v>
      </c>
      <c r="D137" s="45" t="s">
        <v>1147</v>
      </c>
      <c r="E137" s="117" t="s">
        <v>1016</v>
      </c>
      <c r="F137" s="45" t="s">
        <v>865</v>
      </c>
      <c r="G137" s="45" t="s">
        <v>873</v>
      </c>
      <c r="H137" s="45"/>
      <c r="I137" s="82" t="s">
        <v>1022</v>
      </c>
      <c r="J137" s="45"/>
      <c r="K137" s="45" t="s">
        <v>133</v>
      </c>
      <c r="L137" s="45"/>
      <c r="M137" s="214"/>
      <c r="N137" s="43"/>
      <c r="O137" s="55" t="s">
        <v>1010</v>
      </c>
      <c r="P137" s="43"/>
      <c r="Q137" s="113">
        <f t="shared" si="15"/>
        <v>0</v>
      </c>
      <c r="R137" s="113">
        <f t="shared" si="16"/>
        <v>0</v>
      </c>
      <c r="S137" s="113">
        <f t="shared" si="17"/>
        <v>0</v>
      </c>
      <c r="T137" s="113">
        <f t="shared" si="8"/>
        <v>0</v>
      </c>
      <c r="U137" s="113">
        <f t="shared" si="9"/>
        <v>0</v>
      </c>
    </row>
    <row r="138" spans="1:21" s="59" customFormat="1" ht="25.5">
      <c r="A138" s="47" t="s">
        <v>540</v>
      </c>
      <c r="B138" s="47" t="s">
        <v>57</v>
      </c>
      <c r="C138" s="44" t="s">
        <v>188</v>
      </c>
      <c r="D138" s="45" t="s">
        <v>1148</v>
      </c>
      <c r="E138" s="117" t="s">
        <v>1016</v>
      </c>
      <c r="F138" s="45" t="s">
        <v>865</v>
      </c>
      <c r="G138" s="45" t="s">
        <v>875</v>
      </c>
      <c r="H138" s="45"/>
      <c r="I138" s="82" t="s">
        <v>1022</v>
      </c>
      <c r="J138" s="45"/>
      <c r="K138" s="45" t="s">
        <v>133</v>
      </c>
      <c r="L138" s="45"/>
      <c r="M138" s="214"/>
      <c r="N138" s="43"/>
      <c r="O138" s="55" t="s">
        <v>1010</v>
      </c>
      <c r="P138" s="43"/>
      <c r="Q138" s="113">
        <f t="shared" si="15"/>
        <v>0</v>
      </c>
      <c r="R138" s="113">
        <f t="shared" si="16"/>
        <v>0</v>
      </c>
      <c r="S138" s="113">
        <f t="shared" si="17"/>
        <v>0</v>
      </c>
      <c r="T138" s="113">
        <f t="shared" si="8"/>
        <v>0</v>
      </c>
      <c r="U138" s="113">
        <f t="shared" si="9"/>
        <v>0</v>
      </c>
    </row>
    <row r="139" spans="1:21" s="59" customFormat="1" ht="25.5">
      <c r="A139" s="47" t="s">
        <v>541</v>
      </c>
      <c r="B139" s="47" t="s">
        <v>57</v>
      </c>
      <c r="C139" s="44" t="s">
        <v>44</v>
      </c>
      <c r="D139" s="45" t="s">
        <v>1148</v>
      </c>
      <c r="E139" s="117" t="s">
        <v>1016</v>
      </c>
      <c r="F139" s="45" t="s">
        <v>865</v>
      </c>
      <c r="G139" s="45" t="s">
        <v>875</v>
      </c>
      <c r="H139" s="45"/>
      <c r="I139" s="82" t="s">
        <v>1022</v>
      </c>
      <c r="J139" s="45"/>
      <c r="K139" s="45" t="s">
        <v>133</v>
      </c>
      <c r="L139" s="45"/>
      <c r="M139" s="214"/>
      <c r="N139" s="43"/>
      <c r="O139" s="55" t="s">
        <v>1010</v>
      </c>
      <c r="P139" s="43"/>
      <c r="Q139" s="113">
        <f t="shared" si="15"/>
        <v>0</v>
      </c>
      <c r="R139" s="113">
        <f t="shared" si="16"/>
        <v>0</v>
      </c>
      <c r="S139" s="113">
        <f t="shared" si="17"/>
        <v>0</v>
      </c>
      <c r="T139" s="113">
        <f t="shared" si="8"/>
        <v>0</v>
      </c>
      <c r="U139" s="113">
        <f t="shared" si="9"/>
        <v>0</v>
      </c>
    </row>
    <row r="140" spans="1:21" s="153" customFormat="1" ht="30" customHeight="1">
      <c r="A140" s="165" t="s">
        <v>498</v>
      </c>
      <c r="B140" s="166"/>
      <c r="C140" s="167" t="s">
        <v>429</v>
      </c>
      <c r="D140" s="190"/>
      <c r="E140" s="191"/>
      <c r="F140" s="192"/>
      <c r="G140" s="192"/>
      <c r="H140" s="165" t="s">
        <v>799</v>
      </c>
      <c r="I140" s="165" t="s">
        <v>799</v>
      </c>
      <c r="J140" s="172" t="s">
        <v>799</v>
      </c>
      <c r="K140" s="172"/>
      <c r="L140" s="192"/>
      <c r="M140" s="214"/>
      <c r="N140" s="192"/>
      <c r="O140" s="182"/>
      <c r="P140" s="182"/>
      <c r="Q140" s="152">
        <f>IF(E140="þ",1,0)</f>
        <v>0</v>
      </c>
      <c r="R140" s="152">
        <f>IF(O140="Conforme",1,0)</f>
        <v>0</v>
      </c>
      <c r="S140" s="152">
        <f>Q140+R140</f>
        <v>0</v>
      </c>
      <c r="T140" s="152">
        <f>IF(O140="Non Conforme",1,0)</f>
        <v>0</v>
      </c>
      <c r="U140" s="152">
        <f>Q140+T140</f>
        <v>0</v>
      </c>
    </row>
    <row r="141" spans="1:21" s="153" customFormat="1" ht="76.5">
      <c r="A141" s="174" t="s">
        <v>557</v>
      </c>
      <c r="B141" s="174" t="s">
        <v>57</v>
      </c>
      <c r="C141" s="175" t="s">
        <v>358</v>
      </c>
      <c r="D141" s="176" t="s">
        <v>1139</v>
      </c>
      <c r="E141" s="186"/>
      <c r="F141" s="176" t="s">
        <v>863</v>
      </c>
      <c r="G141" s="176" t="s">
        <v>870</v>
      </c>
      <c r="H141" s="178"/>
      <c r="I141" s="178" t="s">
        <v>1022</v>
      </c>
      <c r="J141" s="178"/>
      <c r="K141" s="176" t="s">
        <v>381</v>
      </c>
      <c r="L141" s="187"/>
      <c r="M141" s="214"/>
      <c r="N141" s="43"/>
      <c r="O141" s="55" t="s">
        <v>1010</v>
      </c>
      <c r="P141" s="43"/>
      <c r="Q141" s="152">
        <f>IF(E141="þ",1,0)</f>
        <v>0</v>
      </c>
      <c r="R141" s="152">
        <f>IF(O141="Conforme",1,0)</f>
        <v>0</v>
      </c>
      <c r="S141" s="152">
        <f>Q141+R141</f>
        <v>0</v>
      </c>
      <c r="T141" s="152">
        <f>IF(O141="Non Conforme",1,0)</f>
        <v>0</v>
      </c>
      <c r="U141" s="152">
        <f>Q141+T141</f>
        <v>0</v>
      </c>
    </row>
    <row r="142" spans="1:21" s="59" customFormat="1" ht="30" customHeight="1">
      <c r="A142" s="68" t="s">
        <v>499</v>
      </c>
      <c r="B142" s="69"/>
      <c r="C142" s="70" t="s">
        <v>58</v>
      </c>
      <c r="D142" s="91"/>
      <c r="E142" s="79"/>
      <c r="F142" s="80"/>
      <c r="G142" s="80"/>
      <c r="H142" s="68" t="s">
        <v>799</v>
      </c>
      <c r="I142" s="68" t="s">
        <v>799</v>
      </c>
      <c r="J142" s="75" t="s">
        <v>799</v>
      </c>
      <c r="K142" s="75"/>
      <c r="L142" s="80"/>
      <c r="M142" s="214"/>
      <c r="N142" s="80"/>
      <c r="O142" s="78"/>
      <c r="P142" s="78"/>
      <c r="Q142" s="113">
        <f t="shared" si="15"/>
        <v>0</v>
      </c>
      <c r="R142" s="113">
        <f t="shared" si="16"/>
        <v>0</v>
      </c>
      <c r="S142" s="113">
        <f t="shared" si="17"/>
        <v>0</v>
      </c>
      <c r="T142" s="113">
        <f t="shared" si="8"/>
        <v>0</v>
      </c>
      <c r="U142" s="113">
        <f t="shared" si="9"/>
        <v>0</v>
      </c>
    </row>
    <row r="143" spans="1:21" s="59" customFormat="1" ht="63.75">
      <c r="A143" s="47" t="s">
        <v>558</v>
      </c>
      <c r="B143" s="47" t="s">
        <v>57</v>
      </c>
      <c r="C143" s="44" t="s">
        <v>240</v>
      </c>
      <c r="D143" s="45" t="s">
        <v>125</v>
      </c>
      <c r="E143" s="48"/>
      <c r="F143" s="45" t="s">
        <v>863</v>
      </c>
      <c r="G143" s="45" t="s">
        <v>904</v>
      </c>
      <c r="H143" s="45"/>
      <c r="I143" s="82" t="s">
        <v>1022</v>
      </c>
      <c r="J143" s="45"/>
      <c r="K143" s="45" t="s">
        <v>382</v>
      </c>
      <c r="L143" s="45"/>
      <c r="M143" s="214"/>
      <c r="N143" s="43"/>
      <c r="O143" s="55" t="s">
        <v>1010</v>
      </c>
      <c r="P143" s="43"/>
      <c r="Q143" s="113">
        <f aca="true" t="shared" si="18" ref="Q143:Q168">IF(E143="þ",1,0)</f>
        <v>0</v>
      </c>
      <c r="R143" s="113">
        <f aca="true" t="shared" si="19" ref="R143:R168">IF(O143="Conforme",1,0)</f>
        <v>0</v>
      </c>
      <c r="S143" s="113">
        <f aca="true" t="shared" si="20" ref="S143:S168">Q143+R143</f>
        <v>0</v>
      </c>
      <c r="T143" s="113">
        <f aca="true" t="shared" si="21" ref="T143:T168">IF(O143="Non Conforme",1,0)</f>
        <v>0</v>
      </c>
      <c r="U143" s="113">
        <f aca="true" t="shared" si="22" ref="U143:U168">Q143+T143</f>
        <v>0</v>
      </c>
    </row>
    <row r="144" spans="1:21" s="59" customFormat="1" ht="51">
      <c r="A144" s="47" t="s">
        <v>559</v>
      </c>
      <c r="B144" s="47" t="s">
        <v>57</v>
      </c>
      <c r="C144" s="81" t="s">
        <v>835</v>
      </c>
      <c r="D144" s="45" t="s">
        <v>125</v>
      </c>
      <c r="E144" s="117" t="s">
        <v>1016</v>
      </c>
      <c r="F144" s="45" t="s">
        <v>863</v>
      </c>
      <c r="G144" s="45" t="s">
        <v>882</v>
      </c>
      <c r="H144" s="45"/>
      <c r="I144" s="82" t="s">
        <v>1022</v>
      </c>
      <c r="J144" s="45"/>
      <c r="K144" s="45" t="s">
        <v>382</v>
      </c>
      <c r="L144" s="45"/>
      <c r="M144" s="214"/>
      <c r="N144" s="43"/>
      <c r="O144" s="55" t="s">
        <v>1010</v>
      </c>
      <c r="P144" s="43"/>
      <c r="Q144" s="113">
        <f t="shared" si="18"/>
        <v>0</v>
      </c>
      <c r="R144" s="113">
        <f t="shared" si="19"/>
        <v>0</v>
      </c>
      <c r="S144" s="113">
        <f t="shared" si="20"/>
        <v>0</v>
      </c>
      <c r="T144" s="113">
        <f t="shared" si="21"/>
        <v>0</v>
      </c>
      <c r="U144" s="113">
        <f t="shared" si="22"/>
        <v>0</v>
      </c>
    </row>
    <row r="145" spans="1:21" s="59" customFormat="1" ht="38.25">
      <c r="A145" s="47" t="s">
        <v>560</v>
      </c>
      <c r="B145" s="47" t="s">
        <v>57</v>
      </c>
      <c r="C145" s="81" t="s">
        <v>229</v>
      </c>
      <c r="D145" s="90" t="s">
        <v>1076</v>
      </c>
      <c r="E145" s="117" t="s">
        <v>1016</v>
      </c>
      <c r="F145" s="45" t="s">
        <v>863</v>
      </c>
      <c r="G145" s="45" t="s">
        <v>882</v>
      </c>
      <c r="H145" s="45"/>
      <c r="I145" s="82" t="s">
        <v>1022</v>
      </c>
      <c r="J145" s="45"/>
      <c r="K145" s="45" t="s">
        <v>133</v>
      </c>
      <c r="L145" s="45"/>
      <c r="M145" s="214"/>
      <c r="N145" s="43"/>
      <c r="O145" s="55" t="s">
        <v>1010</v>
      </c>
      <c r="P145" s="43"/>
      <c r="Q145" s="113">
        <f t="shared" si="18"/>
        <v>0</v>
      </c>
      <c r="R145" s="113">
        <f t="shared" si="19"/>
        <v>0</v>
      </c>
      <c r="S145" s="113">
        <f t="shared" si="20"/>
        <v>0</v>
      </c>
      <c r="T145" s="113">
        <f t="shared" si="21"/>
        <v>0</v>
      </c>
      <c r="U145" s="113">
        <f t="shared" si="22"/>
        <v>0</v>
      </c>
    </row>
    <row r="146" spans="1:21" s="59" customFormat="1" ht="51">
      <c r="A146" s="47" t="s">
        <v>561</v>
      </c>
      <c r="B146" s="47" t="s">
        <v>57</v>
      </c>
      <c r="C146" s="81" t="s">
        <v>189</v>
      </c>
      <c r="D146" s="90" t="s">
        <v>1076</v>
      </c>
      <c r="E146" s="117" t="s">
        <v>1016</v>
      </c>
      <c r="F146" s="45" t="s">
        <v>863</v>
      </c>
      <c r="G146" s="45" t="s">
        <v>882</v>
      </c>
      <c r="H146" s="45"/>
      <c r="I146" s="82" t="s">
        <v>1022</v>
      </c>
      <c r="J146" s="45"/>
      <c r="K146" s="45" t="s">
        <v>448</v>
      </c>
      <c r="L146" s="45"/>
      <c r="M146" s="214"/>
      <c r="N146" s="43"/>
      <c r="O146" s="55" t="s">
        <v>1010</v>
      </c>
      <c r="P146" s="43"/>
      <c r="Q146" s="113">
        <f t="shared" si="18"/>
        <v>0</v>
      </c>
      <c r="R146" s="113">
        <f t="shared" si="19"/>
        <v>0</v>
      </c>
      <c r="S146" s="113">
        <f t="shared" si="20"/>
        <v>0</v>
      </c>
      <c r="T146" s="113">
        <f t="shared" si="21"/>
        <v>0</v>
      </c>
      <c r="U146" s="113">
        <f t="shared" si="22"/>
        <v>0</v>
      </c>
    </row>
    <row r="147" spans="1:21" s="59" customFormat="1" ht="63.75">
      <c r="A147" s="47" t="s">
        <v>562</v>
      </c>
      <c r="B147" s="47" t="s">
        <v>57</v>
      </c>
      <c r="C147" s="81" t="s">
        <v>200</v>
      </c>
      <c r="D147" s="45" t="s">
        <v>199</v>
      </c>
      <c r="E147" s="117" t="s">
        <v>1016</v>
      </c>
      <c r="F147" s="45" t="s">
        <v>863</v>
      </c>
      <c r="G147" s="45" t="s">
        <v>905</v>
      </c>
      <c r="H147" s="45"/>
      <c r="I147" s="82" t="s">
        <v>1022</v>
      </c>
      <c r="J147" s="45"/>
      <c r="K147" s="45" t="s">
        <v>446</v>
      </c>
      <c r="L147" s="85"/>
      <c r="M147" s="214"/>
      <c r="N147" s="43"/>
      <c r="O147" s="55" t="s">
        <v>1010</v>
      </c>
      <c r="P147" s="43"/>
      <c r="Q147" s="113">
        <f t="shared" si="18"/>
        <v>0</v>
      </c>
      <c r="R147" s="113">
        <f t="shared" si="19"/>
        <v>0</v>
      </c>
      <c r="S147" s="113">
        <f t="shared" si="20"/>
        <v>0</v>
      </c>
      <c r="T147" s="113">
        <f t="shared" si="21"/>
        <v>0</v>
      </c>
      <c r="U147" s="113">
        <f t="shared" si="22"/>
        <v>0</v>
      </c>
    </row>
    <row r="148" spans="1:21" s="59" customFormat="1" ht="63.75">
      <c r="A148" s="47" t="s">
        <v>563</v>
      </c>
      <c r="B148" s="47" t="s">
        <v>57</v>
      </c>
      <c r="C148" s="81" t="s">
        <v>190</v>
      </c>
      <c r="D148" s="45" t="s">
        <v>199</v>
      </c>
      <c r="E148" s="117" t="s">
        <v>1016</v>
      </c>
      <c r="F148" s="45" t="s">
        <v>863</v>
      </c>
      <c r="G148" s="45" t="s">
        <v>905</v>
      </c>
      <c r="H148" s="45"/>
      <c r="I148" s="82" t="s">
        <v>1022</v>
      </c>
      <c r="J148" s="45"/>
      <c r="K148" s="45" t="s">
        <v>446</v>
      </c>
      <c r="L148" s="85"/>
      <c r="M148" s="214"/>
      <c r="N148" s="43"/>
      <c r="O148" s="55" t="s">
        <v>1010</v>
      </c>
      <c r="P148" s="43"/>
      <c r="Q148" s="113">
        <f t="shared" si="18"/>
        <v>0</v>
      </c>
      <c r="R148" s="113">
        <f t="shared" si="19"/>
        <v>0</v>
      </c>
      <c r="S148" s="113">
        <f t="shared" si="20"/>
        <v>0</v>
      </c>
      <c r="T148" s="113">
        <f t="shared" si="21"/>
        <v>0</v>
      </c>
      <c r="U148" s="113">
        <f t="shared" si="22"/>
        <v>0</v>
      </c>
    </row>
    <row r="149" spans="1:21" s="59" customFormat="1" ht="89.25">
      <c r="A149" s="47" t="s">
        <v>564</v>
      </c>
      <c r="B149" s="47" t="s">
        <v>57</v>
      </c>
      <c r="C149" s="81" t="s">
        <v>201</v>
      </c>
      <c r="D149" s="45" t="s">
        <v>199</v>
      </c>
      <c r="E149" s="117"/>
      <c r="F149" s="45" t="s">
        <v>863</v>
      </c>
      <c r="G149" s="45" t="s">
        <v>905</v>
      </c>
      <c r="H149" s="45"/>
      <c r="I149" s="82" t="s">
        <v>1022</v>
      </c>
      <c r="J149" s="45"/>
      <c r="K149" s="45" t="s">
        <v>446</v>
      </c>
      <c r="L149" s="85"/>
      <c r="M149" s="214"/>
      <c r="N149" s="43"/>
      <c r="O149" s="55" t="s">
        <v>1010</v>
      </c>
      <c r="P149" s="43"/>
      <c r="Q149" s="113">
        <f t="shared" si="18"/>
        <v>0</v>
      </c>
      <c r="R149" s="113">
        <f t="shared" si="19"/>
        <v>0</v>
      </c>
      <c r="S149" s="113">
        <f t="shared" si="20"/>
        <v>0</v>
      </c>
      <c r="T149" s="113">
        <f t="shared" si="21"/>
        <v>0</v>
      </c>
      <c r="U149" s="113">
        <f t="shared" si="22"/>
        <v>0</v>
      </c>
    </row>
    <row r="150" spans="1:21" s="59" customFormat="1" ht="51">
      <c r="A150" s="47" t="s">
        <v>565</v>
      </c>
      <c r="B150" s="47" t="s">
        <v>57</v>
      </c>
      <c r="C150" s="86" t="s">
        <v>202</v>
      </c>
      <c r="D150" s="92" t="s">
        <v>199</v>
      </c>
      <c r="E150" s="117"/>
      <c r="F150" s="45" t="s">
        <v>863</v>
      </c>
      <c r="G150" s="45" t="s">
        <v>897</v>
      </c>
      <c r="H150" s="45"/>
      <c r="I150" s="82" t="s">
        <v>1022</v>
      </c>
      <c r="J150" s="45"/>
      <c r="K150" s="45" t="s">
        <v>446</v>
      </c>
      <c r="L150" s="85"/>
      <c r="M150" s="214"/>
      <c r="N150" s="43"/>
      <c r="O150" s="55" t="s">
        <v>1010</v>
      </c>
      <c r="P150" s="43"/>
      <c r="Q150" s="113">
        <f t="shared" si="18"/>
        <v>0</v>
      </c>
      <c r="R150" s="113">
        <f t="shared" si="19"/>
        <v>0</v>
      </c>
      <c r="S150" s="113">
        <f t="shared" si="20"/>
        <v>0</v>
      </c>
      <c r="T150" s="113">
        <f t="shared" si="21"/>
        <v>0</v>
      </c>
      <c r="U150" s="113">
        <f t="shared" si="22"/>
        <v>0</v>
      </c>
    </row>
    <row r="151" spans="1:21" s="59" customFormat="1" ht="58.5" customHeight="1">
      <c r="A151" s="47" t="s">
        <v>566</v>
      </c>
      <c r="B151" s="47" t="s">
        <v>57</v>
      </c>
      <c r="C151" s="86" t="s">
        <v>445</v>
      </c>
      <c r="D151" s="45" t="s">
        <v>1148</v>
      </c>
      <c r="E151" s="117" t="s">
        <v>1016</v>
      </c>
      <c r="F151" s="45" t="s">
        <v>863</v>
      </c>
      <c r="G151" s="45" t="s">
        <v>897</v>
      </c>
      <c r="H151" s="45"/>
      <c r="I151" s="82" t="s">
        <v>1022</v>
      </c>
      <c r="J151" s="45"/>
      <c r="K151" s="45" t="s">
        <v>133</v>
      </c>
      <c r="L151" s="85"/>
      <c r="M151" s="214"/>
      <c r="N151" s="43"/>
      <c r="O151" s="55" t="s">
        <v>1010</v>
      </c>
      <c r="P151" s="43"/>
      <c r="Q151" s="113">
        <f t="shared" si="18"/>
        <v>0</v>
      </c>
      <c r="R151" s="113">
        <f t="shared" si="19"/>
        <v>0</v>
      </c>
      <c r="S151" s="113">
        <f t="shared" si="20"/>
        <v>0</v>
      </c>
      <c r="T151" s="113">
        <f t="shared" si="21"/>
        <v>0</v>
      </c>
      <c r="U151" s="113">
        <f t="shared" si="22"/>
        <v>0</v>
      </c>
    </row>
    <row r="152" spans="1:21" s="59" customFormat="1" ht="63.75">
      <c r="A152" s="47" t="s">
        <v>567</v>
      </c>
      <c r="B152" s="47" t="s">
        <v>57</v>
      </c>
      <c r="C152" s="81" t="s">
        <v>206</v>
      </c>
      <c r="D152" s="90" t="s">
        <v>199</v>
      </c>
      <c r="E152" s="117"/>
      <c r="F152" s="45" t="s">
        <v>863</v>
      </c>
      <c r="G152" s="45" t="s">
        <v>897</v>
      </c>
      <c r="H152" s="45"/>
      <c r="I152" s="82" t="s">
        <v>1022</v>
      </c>
      <c r="J152" s="45"/>
      <c r="K152" s="45" t="s">
        <v>446</v>
      </c>
      <c r="L152" s="85"/>
      <c r="M152" s="214"/>
      <c r="N152" s="43"/>
      <c r="O152" s="55" t="s">
        <v>1010</v>
      </c>
      <c r="P152" s="43"/>
      <c r="Q152" s="113">
        <f t="shared" si="18"/>
        <v>0</v>
      </c>
      <c r="R152" s="113">
        <f t="shared" si="19"/>
        <v>0</v>
      </c>
      <c r="S152" s="113">
        <f t="shared" si="20"/>
        <v>0</v>
      </c>
      <c r="T152" s="113">
        <f t="shared" si="21"/>
        <v>0</v>
      </c>
      <c r="U152" s="113">
        <f t="shared" si="22"/>
        <v>0</v>
      </c>
    </row>
    <row r="153" spans="1:21" s="59" customFormat="1" ht="51">
      <c r="A153" s="47" t="s">
        <v>568</v>
      </c>
      <c r="B153" s="47" t="s">
        <v>57</v>
      </c>
      <c r="C153" s="81" t="s">
        <v>15</v>
      </c>
      <c r="D153" s="45" t="s">
        <v>1085</v>
      </c>
      <c r="E153" s="117"/>
      <c r="F153" s="45" t="s">
        <v>866</v>
      </c>
      <c r="G153" s="45" t="s">
        <v>898</v>
      </c>
      <c r="H153" s="45"/>
      <c r="I153" s="82" t="s">
        <v>1022</v>
      </c>
      <c r="J153" s="45"/>
      <c r="K153" s="45" t="s">
        <v>17</v>
      </c>
      <c r="L153" s="85"/>
      <c r="M153" s="214"/>
      <c r="N153" s="43"/>
      <c r="O153" s="55" t="s">
        <v>1010</v>
      </c>
      <c r="P153" s="43"/>
      <c r="Q153" s="113"/>
      <c r="R153" s="113"/>
      <c r="S153" s="113"/>
      <c r="T153" s="113"/>
      <c r="U153" s="113"/>
    </row>
    <row r="154" spans="1:21" s="59" customFormat="1" ht="102">
      <c r="A154" s="47" t="s">
        <v>569</v>
      </c>
      <c r="B154" s="47" t="s">
        <v>57</v>
      </c>
      <c r="C154" s="81" t="s">
        <v>21</v>
      </c>
      <c r="D154" s="45" t="s">
        <v>1085</v>
      </c>
      <c r="E154" s="117"/>
      <c r="F154" s="45" t="s">
        <v>866</v>
      </c>
      <c r="G154" s="45" t="s">
        <v>899</v>
      </c>
      <c r="H154" s="45"/>
      <c r="I154" s="82" t="s">
        <v>1022</v>
      </c>
      <c r="J154" s="45"/>
      <c r="K154" s="45" t="s">
        <v>64</v>
      </c>
      <c r="L154" s="85"/>
      <c r="M154" s="214"/>
      <c r="N154" s="43"/>
      <c r="O154" s="55" t="s">
        <v>1010</v>
      </c>
      <c r="P154" s="43"/>
      <c r="Q154" s="113"/>
      <c r="R154" s="113"/>
      <c r="S154" s="113"/>
      <c r="T154" s="113"/>
      <c r="U154" s="113"/>
    </row>
    <row r="155" spans="1:21" s="59" customFormat="1" ht="51">
      <c r="A155" s="47" t="s">
        <v>675</v>
      </c>
      <c r="B155" s="47" t="s">
        <v>57</v>
      </c>
      <c r="C155" s="81" t="s">
        <v>22</v>
      </c>
      <c r="D155" s="45" t="s">
        <v>1085</v>
      </c>
      <c r="E155" s="117"/>
      <c r="F155" s="45" t="s">
        <v>866</v>
      </c>
      <c r="G155" s="45">
        <v>4</v>
      </c>
      <c r="H155" s="45"/>
      <c r="I155" s="82" t="s">
        <v>1022</v>
      </c>
      <c r="J155" s="45"/>
      <c r="K155" s="45" t="s">
        <v>17</v>
      </c>
      <c r="L155" s="85"/>
      <c r="M155" s="214"/>
      <c r="N155" s="43"/>
      <c r="O155" s="55" t="s">
        <v>1010</v>
      </c>
      <c r="P155" s="43"/>
      <c r="Q155" s="113"/>
      <c r="R155" s="113"/>
      <c r="S155" s="113"/>
      <c r="T155" s="113"/>
      <c r="U155" s="113"/>
    </row>
    <row r="156" spans="1:21" s="153" customFormat="1" ht="51">
      <c r="A156" s="47" t="s">
        <v>1065</v>
      </c>
      <c r="B156" s="174" t="s">
        <v>57</v>
      </c>
      <c r="C156" s="183" t="s">
        <v>1109</v>
      </c>
      <c r="D156" s="176" t="s">
        <v>1085</v>
      </c>
      <c r="E156" s="186"/>
      <c r="F156" s="176" t="s">
        <v>863</v>
      </c>
      <c r="G156" s="176" t="s">
        <v>881</v>
      </c>
      <c r="H156" s="176"/>
      <c r="I156" s="178" t="s">
        <v>1022</v>
      </c>
      <c r="J156" s="178"/>
      <c r="K156" s="176" t="s">
        <v>17</v>
      </c>
      <c r="L156" s="179"/>
      <c r="M156" s="214"/>
      <c r="N156" s="43"/>
      <c r="O156" s="55" t="s">
        <v>1010</v>
      </c>
      <c r="P156" s="43"/>
      <c r="Q156" s="152">
        <f>IF(E156="þ",1,0)</f>
        <v>0</v>
      </c>
      <c r="R156" s="152">
        <f>IF(O156="Conforme",1,0)</f>
        <v>0</v>
      </c>
      <c r="S156" s="152">
        <f>Q156+R156</f>
        <v>0</v>
      </c>
      <c r="T156" s="152">
        <f>IF(O156="Non Conforme",1,0)</f>
        <v>0</v>
      </c>
      <c r="U156" s="152">
        <f>Q156+T156</f>
        <v>0</v>
      </c>
    </row>
    <row r="157" spans="1:21" s="59" customFormat="1" ht="30" customHeight="1">
      <c r="A157" s="68" t="s">
        <v>500</v>
      </c>
      <c r="B157" s="69"/>
      <c r="C157" s="70" t="s">
        <v>430</v>
      </c>
      <c r="D157" s="91"/>
      <c r="E157" s="79"/>
      <c r="F157" s="80"/>
      <c r="G157" s="80"/>
      <c r="H157" s="68" t="s">
        <v>799</v>
      </c>
      <c r="I157" s="68" t="s">
        <v>799</v>
      </c>
      <c r="J157" s="75" t="s">
        <v>799</v>
      </c>
      <c r="K157" s="75"/>
      <c r="L157" s="80"/>
      <c r="M157" s="214"/>
      <c r="N157" s="80"/>
      <c r="O157" s="78"/>
      <c r="P157" s="78"/>
      <c r="Q157" s="113">
        <f t="shared" si="18"/>
        <v>0</v>
      </c>
      <c r="R157" s="113">
        <f t="shared" si="19"/>
        <v>0</v>
      </c>
      <c r="S157" s="113">
        <f t="shared" si="20"/>
        <v>0</v>
      </c>
      <c r="T157" s="113">
        <f t="shared" si="21"/>
        <v>0</v>
      </c>
      <c r="U157" s="113">
        <f t="shared" si="22"/>
        <v>0</v>
      </c>
    </row>
    <row r="158" spans="1:21" s="59" customFormat="1" ht="38.25">
      <c r="A158" s="47" t="s">
        <v>570</v>
      </c>
      <c r="B158" s="47" t="s">
        <v>57</v>
      </c>
      <c r="C158" s="81" t="s">
        <v>447</v>
      </c>
      <c r="D158" s="45" t="s">
        <v>131</v>
      </c>
      <c r="E158" s="117" t="s">
        <v>1016</v>
      </c>
      <c r="F158" s="45" t="s">
        <v>863</v>
      </c>
      <c r="G158" s="45" t="s">
        <v>882</v>
      </c>
      <c r="H158" s="45"/>
      <c r="I158" s="82"/>
      <c r="J158" s="82" t="s">
        <v>1022</v>
      </c>
      <c r="K158" s="45" t="s">
        <v>450</v>
      </c>
      <c r="L158" s="45"/>
      <c r="M158" s="214"/>
      <c r="N158" s="43"/>
      <c r="O158" s="55" t="s">
        <v>1010</v>
      </c>
      <c r="P158" s="43"/>
      <c r="Q158" s="113">
        <f t="shared" si="18"/>
        <v>0</v>
      </c>
      <c r="R158" s="113">
        <f t="shared" si="19"/>
        <v>0</v>
      </c>
      <c r="S158" s="113">
        <f t="shared" si="20"/>
        <v>0</v>
      </c>
      <c r="T158" s="113">
        <f t="shared" si="21"/>
        <v>0</v>
      </c>
      <c r="U158" s="113">
        <f t="shared" si="22"/>
        <v>0</v>
      </c>
    </row>
    <row r="159" spans="1:21" s="59" customFormat="1" ht="25.5">
      <c r="A159" s="47" t="s">
        <v>571</v>
      </c>
      <c r="B159" s="47" t="s">
        <v>57</v>
      </c>
      <c r="C159" s="81" t="s">
        <v>204</v>
      </c>
      <c r="D159" s="90" t="s">
        <v>199</v>
      </c>
      <c r="E159" s="117"/>
      <c r="F159" s="45" t="s">
        <v>863</v>
      </c>
      <c r="G159" s="45" t="s">
        <v>897</v>
      </c>
      <c r="H159" s="45"/>
      <c r="I159" s="82" t="s">
        <v>1022</v>
      </c>
      <c r="J159" s="45"/>
      <c r="K159" s="45" t="s">
        <v>81</v>
      </c>
      <c r="L159" s="45"/>
      <c r="M159" s="214"/>
      <c r="N159" s="43"/>
      <c r="O159" s="55" t="s">
        <v>1010</v>
      </c>
      <c r="P159" s="43"/>
      <c r="Q159" s="113">
        <f t="shared" si="18"/>
        <v>0</v>
      </c>
      <c r="R159" s="113">
        <f t="shared" si="19"/>
        <v>0</v>
      </c>
      <c r="S159" s="113">
        <f t="shared" si="20"/>
        <v>0</v>
      </c>
      <c r="T159" s="113">
        <f t="shared" si="21"/>
        <v>0</v>
      </c>
      <c r="U159" s="113">
        <f t="shared" si="22"/>
        <v>0</v>
      </c>
    </row>
    <row r="160" spans="1:21" s="59" customFormat="1" ht="89.25">
      <c r="A160" s="47" t="s">
        <v>572</v>
      </c>
      <c r="B160" s="47" t="s">
        <v>57</v>
      </c>
      <c r="C160" s="81" t="s">
        <v>399</v>
      </c>
      <c r="D160" s="90" t="s">
        <v>1147</v>
      </c>
      <c r="E160" s="117" t="s">
        <v>1016</v>
      </c>
      <c r="F160" s="45" t="s">
        <v>865</v>
      </c>
      <c r="G160" s="45" t="s">
        <v>875</v>
      </c>
      <c r="H160" s="45"/>
      <c r="I160" s="82" t="s">
        <v>1022</v>
      </c>
      <c r="J160" s="45"/>
      <c r="K160" s="45" t="s">
        <v>133</v>
      </c>
      <c r="L160" s="45"/>
      <c r="M160" s="214"/>
      <c r="N160" s="43"/>
      <c r="O160" s="55" t="s">
        <v>1010</v>
      </c>
      <c r="P160" s="43"/>
      <c r="Q160" s="113">
        <f t="shared" si="18"/>
        <v>0</v>
      </c>
      <c r="R160" s="113">
        <f t="shared" si="19"/>
        <v>0</v>
      </c>
      <c r="S160" s="113">
        <f t="shared" si="20"/>
        <v>0</v>
      </c>
      <c r="T160" s="113">
        <f t="shared" si="21"/>
        <v>0</v>
      </c>
      <c r="U160" s="113">
        <f t="shared" si="22"/>
        <v>0</v>
      </c>
    </row>
    <row r="161" spans="1:21" s="59" customFormat="1" ht="63.75">
      <c r="A161" s="47" t="s">
        <v>573</v>
      </c>
      <c r="B161" s="47" t="s">
        <v>57</v>
      </c>
      <c r="C161" s="81" t="s">
        <v>400</v>
      </c>
      <c r="D161" s="45" t="s">
        <v>1148</v>
      </c>
      <c r="E161" s="117" t="s">
        <v>1016</v>
      </c>
      <c r="F161" s="45" t="s">
        <v>865</v>
      </c>
      <c r="G161" s="45" t="s">
        <v>875</v>
      </c>
      <c r="H161" s="45"/>
      <c r="I161" s="82" t="s">
        <v>1022</v>
      </c>
      <c r="J161" s="45"/>
      <c r="K161" s="45" t="s">
        <v>133</v>
      </c>
      <c r="L161" s="45"/>
      <c r="M161" s="214"/>
      <c r="N161" s="43"/>
      <c r="O161" s="55" t="s">
        <v>1010</v>
      </c>
      <c r="P161" s="43"/>
      <c r="Q161" s="113">
        <f t="shared" si="18"/>
        <v>0</v>
      </c>
      <c r="R161" s="113">
        <f t="shared" si="19"/>
        <v>0</v>
      </c>
      <c r="S161" s="113">
        <f t="shared" si="20"/>
        <v>0</v>
      </c>
      <c r="T161" s="113">
        <f t="shared" si="21"/>
        <v>0</v>
      </c>
      <c r="U161" s="113">
        <f t="shared" si="22"/>
        <v>0</v>
      </c>
    </row>
    <row r="162" spans="1:21" s="59" customFormat="1" ht="89.25">
      <c r="A162" s="47" t="s">
        <v>574</v>
      </c>
      <c r="B162" s="47" t="s">
        <v>57</v>
      </c>
      <c r="C162" s="81" t="s">
        <v>60</v>
      </c>
      <c r="D162" s="45" t="s">
        <v>1148</v>
      </c>
      <c r="E162" s="117" t="s">
        <v>1016</v>
      </c>
      <c r="F162" s="45" t="s">
        <v>865</v>
      </c>
      <c r="G162" s="45" t="s">
        <v>906</v>
      </c>
      <c r="H162" s="45"/>
      <c r="I162" s="82" t="s">
        <v>1022</v>
      </c>
      <c r="J162" s="45"/>
      <c r="K162" s="45" t="s">
        <v>133</v>
      </c>
      <c r="L162" s="45"/>
      <c r="M162" s="214"/>
      <c r="N162" s="43"/>
      <c r="O162" s="55" t="s">
        <v>1010</v>
      </c>
      <c r="P162" s="43"/>
      <c r="Q162" s="113">
        <f t="shared" si="18"/>
        <v>0</v>
      </c>
      <c r="R162" s="113">
        <f t="shared" si="19"/>
        <v>0</v>
      </c>
      <c r="S162" s="113">
        <f t="shared" si="20"/>
        <v>0</v>
      </c>
      <c r="T162" s="113">
        <f t="shared" si="21"/>
        <v>0</v>
      </c>
      <c r="U162" s="113">
        <f t="shared" si="22"/>
        <v>0</v>
      </c>
    </row>
    <row r="163" spans="1:21" s="59" customFormat="1" ht="25.5">
      <c r="A163" s="47" t="s">
        <v>575</v>
      </c>
      <c r="B163" s="47" t="s">
        <v>57</v>
      </c>
      <c r="C163" s="81" t="s">
        <v>45</v>
      </c>
      <c r="D163" s="45" t="s">
        <v>1148</v>
      </c>
      <c r="E163" s="117" t="s">
        <v>1016</v>
      </c>
      <c r="F163" s="45" t="s">
        <v>865</v>
      </c>
      <c r="G163" s="45" t="s">
        <v>877</v>
      </c>
      <c r="H163" s="45"/>
      <c r="I163" s="82" t="s">
        <v>1022</v>
      </c>
      <c r="J163" s="45"/>
      <c r="K163" s="45" t="s">
        <v>133</v>
      </c>
      <c r="L163" s="45"/>
      <c r="M163" s="214"/>
      <c r="N163" s="43"/>
      <c r="O163" s="55" t="s">
        <v>1010</v>
      </c>
      <c r="P163" s="43"/>
      <c r="Q163" s="113">
        <f t="shared" si="18"/>
        <v>0</v>
      </c>
      <c r="R163" s="113">
        <f t="shared" si="19"/>
        <v>0</v>
      </c>
      <c r="S163" s="113">
        <f t="shared" si="20"/>
        <v>0</v>
      </c>
      <c r="T163" s="113">
        <f t="shared" si="21"/>
        <v>0</v>
      </c>
      <c r="U163" s="113">
        <f t="shared" si="22"/>
        <v>0</v>
      </c>
    </row>
    <row r="164" spans="1:21" s="59" customFormat="1" ht="63.75">
      <c r="A164" s="47" t="s">
        <v>576</v>
      </c>
      <c r="B164" s="47" t="s">
        <v>57</v>
      </c>
      <c r="C164" s="81" t="s">
        <v>46</v>
      </c>
      <c r="D164" s="90" t="s">
        <v>1150</v>
      </c>
      <c r="E164" s="117" t="s">
        <v>1016</v>
      </c>
      <c r="F164" s="45" t="s">
        <v>865</v>
      </c>
      <c r="G164" s="45" t="s">
        <v>890</v>
      </c>
      <c r="H164" s="45"/>
      <c r="I164" s="82" t="s">
        <v>1022</v>
      </c>
      <c r="J164" s="45"/>
      <c r="K164" s="45" t="s">
        <v>133</v>
      </c>
      <c r="L164" s="45"/>
      <c r="M164" s="214"/>
      <c r="N164" s="43"/>
      <c r="O164" s="55" t="s">
        <v>1010</v>
      </c>
      <c r="P164" s="43"/>
      <c r="Q164" s="113">
        <f t="shared" si="18"/>
        <v>0</v>
      </c>
      <c r="R164" s="113">
        <f t="shared" si="19"/>
        <v>0</v>
      </c>
      <c r="S164" s="113">
        <f t="shared" si="20"/>
        <v>0</v>
      </c>
      <c r="T164" s="113">
        <f t="shared" si="21"/>
        <v>0</v>
      </c>
      <c r="U164" s="113">
        <f t="shared" si="22"/>
        <v>0</v>
      </c>
    </row>
    <row r="165" spans="1:21" s="59" customFormat="1" ht="38.25">
      <c r="A165" s="47" t="s">
        <v>577</v>
      </c>
      <c r="B165" s="47" t="s">
        <v>57</v>
      </c>
      <c r="C165" s="81" t="s">
        <v>47</v>
      </c>
      <c r="D165" s="90" t="s">
        <v>1150</v>
      </c>
      <c r="E165" s="117" t="s">
        <v>1016</v>
      </c>
      <c r="F165" s="45" t="s">
        <v>865</v>
      </c>
      <c r="G165" s="45" t="s">
        <v>890</v>
      </c>
      <c r="H165" s="45"/>
      <c r="I165" s="82" t="s">
        <v>1022</v>
      </c>
      <c r="J165" s="45"/>
      <c r="K165" s="45" t="s">
        <v>133</v>
      </c>
      <c r="L165" s="45"/>
      <c r="M165" s="214"/>
      <c r="N165" s="43"/>
      <c r="O165" s="55" t="s">
        <v>1010</v>
      </c>
      <c r="P165" s="43"/>
      <c r="Q165" s="113">
        <f t="shared" si="18"/>
        <v>0</v>
      </c>
      <c r="R165" s="113">
        <f t="shared" si="19"/>
        <v>0</v>
      </c>
      <c r="S165" s="113">
        <f t="shared" si="20"/>
        <v>0</v>
      </c>
      <c r="T165" s="113">
        <f t="shared" si="21"/>
        <v>0</v>
      </c>
      <c r="U165" s="113">
        <f t="shared" si="22"/>
        <v>0</v>
      </c>
    </row>
    <row r="166" spans="1:21" s="59" customFormat="1" ht="38.25">
      <c r="A166" s="47" t="s">
        <v>578</v>
      </c>
      <c r="B166" s="47" t="s">
        <v>57</v>
      </c>
      <c r="C166" s="81" t="s">
        <v>829</v>
      </c>
      <c r="D166" s="45" t="s">
        <v>1148</v>
      </c>
      <c r="E166" s="117" t="s">
        <v>1016</v>
      </c>
      <c r="F166" s="45" t="s">
        <v>865</v>
      </c>
      <c r="G166" s="45" t="s">
        <v>878</v>
      </c>
      <c r="H166" s="45"/>
      <c r="I166" s="82" t="s">
        <v>1022</v>
      </c>
      <c r="J166" s="45"/>
      <c r="K166" s="45" t="s">
        <v>133</v>
      </c>
      <c r="L166" s="45"/>
      <c r="M166" s="214"/>
      <c r="N166" s="43"/>
      <c r="O166" s="55" t="s">
        <v>1010</v>
      </c>
      <c r="P166" s="43"/>
      <c r="Q166" s="113">
        <f t="shared" si="18"/>
        <v>0</v>
      </c>
      <c r="R166" s="113">
        <f t="shared" si="19"/>
        <v>0</v>
      </c>
      <c r="S166" s="113">
        <f t="shared" si="20"/>
        <v>0</v>
      </c>
      <c r="T166" s="113">
        <f t="shared" si="21"/>
        <v>0</v>
      </c>
      <c r="U166" s="113">
        <f t="shared" si="22"/>
        <v>0</v>
      </c>
    </row>
    <row r="167" spans="1:21" s="59" customFormat="1" ht="25.5">
      <c r="A167" s="47" t="s">
        <v>579</v>
      </c>
      <c r="B167" s="47" t="s">
        <v>57</v>
      </c>
      <c r="C167" s="81" t="s">
        <v>61</v>
      </c>
      <c r="D167" s="90" t="s">
        <v>1075</v>
      </c>
      <c r="E167" s="117" t="s">
        <v>1016</v>
      </c>
      <c r="F167" s="45" t="s">
        <v>865</v>
      </c>
      <c r="G167" s="45">
        <v>8</v>
      </c>
      <c r="H167" s="45"/>
      <c r="I167" s="82" t="s">
        <v>1022</v>
      </c>
      <c r="J167" s="45"/>
      <c r="K167" s="45" t="s">
        <v>133</v>
      </c>
      <c r="L167" s="45"/>
      <c r="M167" s="214"/>
      <c r="N167" s="43"/>
      <c r="O167" s="55" t="s">
        <v>1010</v>
      </c>
      <c r="P167" s="43"/>
      <c r="Q167" s="113">
        <f t="shared" si="18"/>
        <v>0</v>
      </c>
      <c r="R167" s="113">
        <f t="shared" si="19"/>
        <v>0</v>
      </c>
      <c r="S167" s="113">
        <f t="shared" si="20"/>
        <v>0</v>
      </c>
      <c r="T167" s="113">
        <f t="shared" si="21"/>
        <v>0</v>
      </c>
      <c r="U167" s="113">
        <f t="shared" si="22"/>
        <v>0</v>
      </c>
    </row>
    <row r="168" spans="1:21" s="59" customFormat="1" ht="38.25">
      <c r="A168" s="47" t="s">
        <v>580</v>
      </c>
      <c r="B168" s="47" t="s">
        <v>57</v>
      </c>
      <c r="C168" s="81" t="s">
        <v>1026</v>
      </c>
      <c r="D168" s="90" t="s">
        <v>1076</v>
      </c>
      <c r="E168" s="117" t="s">
        <v>1016</v>
      </c>
      <c r="F168" s="45" t="s">
        <v>865</v>
      </c>
      <c r="G168" s="45" t="s">
        <v>895</v>
      </c>
      <c r="H168" s="45"/>
      <c r="I168" s="82" t="s">
        <v>1022</v>
      </c>
      <c r="J168" s="82"/>
      <c r="K168" s="45" t="s">
        <v>133</v>
      </c>
      <c r="L168" s="45"/>
      <c r="M168" s="214"/>
      <c r="N168" s="43"/>
      <c r="O168" s="55" t="s">
        <v>1010</v>
      </c>
      <c r="P168" s="43"/>
      <c r="Q168" s="113">
        <f t="shared" si="18"/>
        <v>0</v>
      </c>
      <c r="R168" s="113">
        <f t="shared" si="19"/>
        <v>0</v>
      </c>
      <c r="S168" s="113">
        <f t="shared" si="20"/>
        <v>0</v>
      </c>
      <c r="T168" s="113">
        <f t="shared" si="21"/>
        <v>0</v>
      </c>
      <c r="U168" s="113">
        <f t="shared" si="22"/>
        <v>0</v>
      </c>
    </row>
    <row r="169" spans="1:21" s="153" customFormat="1" ht="63.75">
      <c r="A169" s="47" t="s">
        <v>581</v>
      </c>
      <c r="B169" s="174" t="s">
        <v>57</v>
      </c>
      <c r="C169" s="175" t="s">
        <v>238</v>
      </c>
      <c r="D169" s="176" t="s">
        <v>1144</v>
      </c>
      <c r="E169" s="177"/>
      <c r="F169" s="176" t="s">
        <v>863</v>
      </c>
      <c r="G169" s="176" t="s">
        <v>867</v>
      </c>
      <c r="H169" s="176"/>
      <c r="I169" s="178" t="s">
        <v>1022</v>
      </c>
      <c r="J169" s="176"/>
      <c r="K169" s="176" t="s">
        <v>382</v>
      </c>
      <c r="L169" s="176"/>
      <c r="M169" s="214"/>
      <c r="N169" s="43"/>
      <c r="O169" s="55" t="s">
        <v>1010</v>
      </c>
      <c r="P169" s="43"/>
      <c r="Q169" s="152">
        <f>IF(E169="þ",1,0)</f>
        <v>0</v>
      </c>
      <c r="R169" s="152">
        <f>IF(O169="Conforme",1,0)</f>
        <v>0</v>
      </c>
      <c r="S169" s="152">
        <f>Q169+R169</f>
        <v>0</v>
      </c>
      <c r="T169" s="152">
        <f>IF(O169="Non Conforme",1,0)</f>
        <v>0</v>
      </c>
      <c r="U169" s="152">
        <f>Q169+T169</f>
        <v>0</v>
      </c>
    </row>
    <row r="170" spans="1:21" s="153" customFormat="1" ht="63.75">
      <c r="A170" s="47" t="s">
        <v>582</v>
      </c>
      <c r="B170" s="174" t="s">
        <v>57</v>
      </c>
      <c r="C170" s="194" t="s">
        <v>1128</v>
      </c>
      <c r="D170" s="176" t="s">
        <v>261</v>
      </c>
      <c r="E170" s="177"/>
      <c r="F170" s="176" t="s">
        <v>863</v>
      </c>
      <c r="G170" s="176" t="s">
        <v>884</v>
      </c>
      <c r="H170" s="176"/>
      <c r="I170" s="178" t="s">
        <v>1022</v>
      </c>
      <c r="J170" s="178"/>
      <c r="K170" s="176" t="s">
        <v>243</v>
      </c>
      <c r="L170" s="176"/>
      <c r="M170" s="214"/>
      <c r="N170" s="43"/>
      <c r="O170" s="55" t="s">
        <v>1010</v>
      </c>
      <c r="P170" s="43"/>
      <c r="Q170" s="152">
        <f>IF(E170="þ",1,0)</f>
        <v>0</v>
      </c>
      <c r="R170" s="152">
        <f>IF(O170="Conforme",1,0)</f>
        <v>0</v>
      </c>
      <c r="S170" s="152">
        <f>Q170+R170</f>
        <v>0</v>
      </c>
      <c r="T170" s="152">
        <f>IF(O170="Non Conforme",1,0)</f>
        <v>0</v>
      </c>
      <c r="U170" s="152">
        <f>Q170+T170</f>
        <v>0</v>
      </c>
    </row>
    <row r="171" spans="1:21" s="153" customFormat="1" ht="76.5">
      <c r="A171" s="47" t="s">
        <v>583</v>
      </c>
      <c r="B171" s="174" t="s">
        <v>57</v>
      </c>
      <c r="C171" s="175" t="s">
        <v>50</v>
      </c>
      <c r="D171" s="176" t="s">
        <v>1135</v>
      </c>
      <c r="E171" s="186"/>
      <c r="F171" s="176" t="s">
        <v>863</v>
      </c>
      <c r="G171" s="176" t="s">
        <v>870</v>
      </c>
      <c r="H171" s="178"/>
      <c r="I171" s="178" t="s">
        <v>1022</v>
      </c>
      <c r="J171" s="178"/>
      <c r="K171" s="176" t="s">
        <v>384</v>
      </c>
      <c r="L171" s="187"/>
      <c r="M171" s="214"/>
      <c r="N171" s="43"/>
      <c r="O171" s="55" t="s">
        <v>1010</v>
      </c>
      <c r="P171" s="43"/>
      <c r="Q171" s="152">
        <f>IF(E171="þ",1,0)</f>
        <v>0</v>
      </c>
      <c r="R171" s="152">
        <f>IF(O171="Conforme",1,0)</f>
        <v>0</v>
      </c>
      <c r="S171" s="152">
        <f>Q171+R171</f>
        <v>0</v>
      </c>
      <c r="T171" s="152">
        <f>IF(O171="Non Conforme",1,0)</f>
        <v>0</v>
      </c>
      <c r="U171" s="152">
        <f>Q171+T171</f>
        <v>0</v>
      </c>
    </row>
    <row r="172" ht="15">
      <c r="M172" s="214"/>
    </row>
  </sheetData>
  <sheetProtection selectLockedCells="1"/>
  <autoFilter ref="D5:F168"/>
  <mergeCells count="8">
    <mergeCell ref="A3:C3"/>
    <mergeCell ref="A4:A5"/>
    <mergeCell ref="N4:P4"/>
    <mergeCell ref="K4:K5"/>
    <mergeCell ref="F4:G4"/>
    <mergeCell ref="B4:B5"/>
    <mergeCell ref="L4:L5"/>
    <mergeCell ref="H4:J4"/>
  </mergeCells>
  <conditionalFormatting sqref="O143:O156 O141 O111:O131 O133:O134 O102:O103 O105:O109 O94:O100 O12:O59 O61:O92 O7:O10 O136:O139 O158:O171">
    <cfRule type="cellIs" priority="1" dxfId="4" operator="equal" stopIfTrue="1">
      <formula>"Conforme"</formula>
    </cfRule>
    <cfRule type="cellIs" priority="2" dxfId="4" operator="equal" stopIfTrue="1">
      <formula>"Non conforme"</formula>
    </cfRule>
  </conditionalFormatting>
  <conditionalFormatting sqref="P143:P156 N141 P133:P134 P136:P139 N133:N134 N111:N131 P105:P109 N61:N92 P94:P100 N7:N10 N12:N59 P102:P103 P7:P10 P12:P59 P61:P92 N94:N100 N102:N103 N105:N109 P111:P131 N136:N139 P141 N143:N156 N158:N171 P158:P171">
    <cfRule type="cellIs" priority="3" dxfId="4" operator="greaterThan" stopIfTrue="1">
      <formula>0</formula>
    </cfRule>
  </conditionalFormatting>
  <dataValidations count="2">
    <dataValidation type="list" allowBlank="1" showInputMessage="1" showErrorMessage="1" sqref="O143:O156 O141 O7:O10 O133:O134 O12:O59 O61:O92 O102:O103 O105:O109 O94:O100 O111:O131 O136:O139 O158:O171">
      <formula1>"Conforme,Non conforme,Sans réponse"</formula1>
    </dataValidation>
    <dataValidation type="list" allowBlank="1" showInputMessage="1" showErrorMessage="1" sqref="O132 O11 O6 O60 O93 O104 O101 O110 O135">
      <formula1>"Conforme,Non conforme"</formula1>
    </dataValidation>
  </dataValidations>
  <hyperlinks>
    <hyperlink ref="A3" location="'Guide d''utilisation '!A1" display="Guide d''utilisation "/>
  </hyperlinks>
  <printOptions horizontalCentered="1"/>
  <pageMargins left="0.35433070866141736" right="0.2755905511811024" top="0.3937007874015748" bottom="0.3937007874015748" header="0.1968503937007874" footer="0.1968503937007874"/>
  <pageSetup fitToHeight="0" fitToWidth="1" horizontalDpi="600" verticalDpi="600" orientation="landscape" paperSize="9" scale="68" r:id="rId1"/>
  <headerFooter alignWithMargins="0">
    <oddHeader>&amp;C&amp;"Calibri,Bold"&amp;10SDET V4.1 Grilles de conformité</oddHeader>
    <oddFooter>&amp;L&amp;10&amp;D&amp;R&amp;10&amp;P /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AG162"/>
  <sheetViews>
    <sheetView zoomScalePageLayoutView="0" workbookViewId="0" topLeftCell="A1">
      <pane xSplit="5" ySplit="5" topLeftCell="F8" activePane="bottomRight" state="frozen"/>
      <selection pane="topLeft" activeCell="K12" sqref="K12"/>
      <selection pane="topRight" activeCell="K12" sqref="K12"/>
      <selection pane="bottomLeft" activeCell="K12" sqref="K12"/>
      <selection pane="bottomRight" activeCell="B11" sqref="B11"/>
    </sheetView>
  </sheetViews>
  <sheetFormatPr defaultColWidth="9.140625" defaultRowHeight="15"/>
  <cols>
    <col min="1" max="1" width="8.140625" style="97" bestFit="1" customWidth="1"/>
    <col min="2" max="2" width="6.421875" style="97" customWidth="1"/>
    <col min="3" max="3" width="67.00390625" style="99" customWidth="1"/>
    <col min="4" max="4" width="16.7109375" style="100" customWidth="1"/>
    <col min="5" max="5" width="8.28125" style="118" customWidth="1"/>
    <col min="6" max="6" width="14.7109375" style="97" customWidth="1"/>
    <col min="7" max="7" width="7.28125" style="97" customWidth="1"/>
    <col min="8" max="8" width="11.8515625" style="100" customWidth="1"/>
    <col min="9" max="9" width="11.8515625" style="100" bestFit="1" customWidth="1"/>
    <col min="10" max="10" width="11.8515625" style="100" customWidth="1"/>
    <col min="11" max="11" width="18.57421875" style="97" customWidth="1"/>
    <col min="12" max="12" width="32.7109375" style="97" customWidth="1"/>
    <col min="13" max="13" width="1.28515625" style="135" customWidth="1"/>
    <col min="14" max="15" width="13.7109375" style="97" customWidth="1"/>
    <col min="16" max="16" width="55.7109375" style="97" customWidth="1"/>
    <col min="17" max="21" width="3.28125" style="114" customWidth="1"/>
    <col min="22" max="32" width="9.140625" style="97" customWidth="1"/>
    <col min="33" max="33" width="10.57421875" style="97" customWidth="1"/>
    <col min="34" max="16384" width="9.140625" style="97" customWidth="1"/>
  </cols>
  <sheetData>
    <row r="1" spans="1:21" ht="15">
      <c r="A1" s="94"/>
      <c r="B1" s="94"/>
      <c r="C1" s="95"/>
      <c r="D1" s="93"/>
      <c r="E1" s="116"/>
      <c r="F1" s="94"/>
      <c r="G1" s="94"/>
      <c r="H1" s="96"/>
      <c r="I1" s="96"/>
      <c r="J1" s="96"/>
      <c r="K1" s="94"/>
      <c r="L1" s="94"/>
      <c r="N1" s="94"/>
      <c r="O1" s="94"/>
      <c r="P1" s="94"/>
      <c r="Q1" s="112"/>
      <c r="R1" s="112"/>
      <c r="S1" s="112"/>
      <c r="T1" s="112"/>
      <c r="U1" s="112"/>
    </row>
    <row r="2" spans="1:33" s="59" customFormat="1" ht="39.75" customHeight="1">
      <c r="A2" s="87"/>
      <c r="B2" s="87"/>
      <c r="C2" s="87"/>
      <c r="D2" s="88"/>
      <c r="E2" s="87" t="s">
        <v>805</v>
      </c>
      <c r="F2" s="87"/>
      <c r="G2" s="87"/>
      <c r="H2" s="87"/>
      <c r="I2" s="87"/>
      <c r="J2" s="87"/>
      <c r="K2" s="87"/>
      <c r="L2" s="87"/>
      <c r="M2" s="136"/>
      <c r="N2" s="87"/>
      <c r="O2" s="83"/>
      <c r="P2" s="83"/>
      <c r="Q2" s="113"/>
      <c r="R2" s="113"/>
      <c r="S2" s="113"/>
      <c r="T2" s="113"/>
      <c r="U2" s="113"/>
      <c r="AG2" s="60"/>
    </row>
    <row r="3" spans="1:21" ht="12" customHeight="1">
      <c r="A3" s="247" t="s">
        <v>404</v>
      </c>
      <c r="B3" s="247"/>
      <c r="C3" s="247"/>
      <c r="D3" s="96"/>
      <c r="E3" s="116"/>
      <c r="F3" s="94"/>
      <c r="G3" s="94"/>
      <c r="H3" s="96"/>
      <c r="I3" s="96"/>
      <c r="J3" s="96"/>
      <c r="K3" s="94"/>
      <c r="L3" s="94"/>
      <c r="M3" s="137"/>
      <c r="N3" s="94"/>
      <c r="O3" s="94"/>
      <c r="P3" s="94"/>
      <c r="Q3" s="112"/>
      <c r="R3" s="112"/>
      <c r="S3" s="112"/>
      <c r="T3" s="112"/>
      <c r="U3" s="112"/>
    </row>
    <row r="4" spans="1:21" s="59" customFormat="1" ht="34.5" customHeight="1">
      <c r="A4" s="251" t="s">
        <v>990</v>
      </c>
      <c r="B4" s="254" t="s">
        <v>486</v>
      </c>
      <c r="C4" s="54" t="s">
        <v>484</v>
      </c>
      <c r="D4" s="119"/>
      <c r="E4" s="121" t="s">
        <v>960</v>
      </c>
      <c r="F4" s="253" t="s">
        <v>862</v>
      </c>
      <c r="G4" s="253"/>
      <c r="H4" s="253" t="s">
        <v>379</v>
      </c>
      <c r="I4" s="253"/>
      <c r="J4" s="253"/>
      <c r="K4" s="253" t="s">
        <v>378</v>
      </c>
      <c r="L4" s="256" t="s">
        <v>988</v>
      </c>
      <c r="M4" s="129"/>
      <c r="N4" s="252" t="s">
        <v>800</v>
      </c>
      <c r="O4" s="252"/>
      <c r="P4" s="252"/>
      <c r="Q4" s="113"/>
      <c r="R4" s="113"/>
      <c r="S4" s="113"/>
      <c r="T4" s="113"/>
      <c r="U4" s="113"/>
    </row>
    <row r="5" spans="1:21" s="59" customFormat="1" ht="34.5" customHeight="1">
      <c r="A5" s="251"/>
      <c r="B5" s="255"/>
      <c r="C5" s="54" t="s">
        <v>485</v>
      </c>
      <c r="D5" s="120" t="s">
        <v>209</v>
      </c>
      <c r="E5" s="120" t="s">
        <v>1016</v>
      </c>
      <c r="F5" s="54" t="s">
        <v>902</v>
      </c>
      <c r="G5" s="54" t="s">
        <v>864</v>
      </c>
      <c r="H5" s="46" t="s">
        <v>1000</v>
      </c>
      <c r="I5" s="46" t="s">
        <v>798</v>
      </c>
      <c r="J5" s="46" t="s">
        <v>991</v>
      </c>
      <c r="K5" s="253"/>
      <c r="L5" s="256"/>
      <c r="M5" s="129"/>
      <c r="N5" s="52" t="s">
        <v>1013</v>
      </c>
      <c r="O5" s="52" t="s">
        <v>1014</v>
      </c>
      <c r="P5" s="52" t="s">
        <v>1015</v>
      </c>
      <c r="Q5" s="113"/>
      <c r="R5" s="113"/>
      <c r="S5" s="113"/>
      <c r="T5" s="113"/>
      <c r="U5" s="113"/>
    </row>
    <row r="6" spans="1:21" s="59" customFormat="1" ht="30" customHeight="1">
      <c r="A6" s="68" t="s">
        <v>494</v>
      </c>
      <c r="B6" s="68"/>
      <c r="C6" s="70" t="s">
        <v>1021</v>
      </c>
      <c r="D6" s="72"/>
      <c r="E6" s="71"/>
      <c r="F6" s="71"/>
      <c r="G6" s="71"/>
      <c r="H6" s="72"/>
      <c r="I6" s="72"/>
      <c r="J6" s="72"/>
      <c r="K6" s="71"/>
      <c r="L6" s="73"/>
      <c r="M6" s="130"/>
      <c r="N6" s="74"/>
      <c r="O6" s="75"/>
      <c r="P6" s="78"/>
      <c r="Q6" s="113">
        <f aca="true" t="shared" si="0" ref="Q6:Q37">IF(E6="þ",1,0)</f>
        <v>0</v>
      </c>
      <c r="R6" s="113">
        <f aca="true" t="shared" si="1" ref="R6:R37">IF(O6="Conforme",1,0)</f>
        <v>0</v>
      </c>
      <c r="S6" s="113">
        <f aca="true" t="shared" si="2" ref="S6:S37">Q6+R6</f>
        <v>0</v>
      </c>
      <c r="T6" s="113">
        <f aca="true" t="shared" si="3" ref="T6:T37">IF(O6="Non Conforme",1,0)</f>
        <v>0</v>
      </c>
      <c r="U6" s="113">
        <f aca="true" t="shared" si="4" ref="U6:U37">Q6+T6</f>
        <v>0</v>
      </c>
    </row>
    <row r="7" spans="1:21" s="59" customFormat="1" ht="89.25">
      <c r="A7" s="47" t="s">
        <v>676</v>
      </c>
      <c r="B7" s="47" t="s">
        <v>57</v>
      </c>
      <c r="C7" s="44" t="s">
        <v>145</v>
      </c>
      <c r="D7" s="45" t="s">
        <v>1024</v>
      </c>
      <c r="E7" s="48"/>
      <c r="F7" s="45" t="s">
        <v>907</v>
      </c>
      <c r="G7" s="45" t="s">
        <v>919</v>
      </c>
      <c r="H7" s="82"/>
      <c r="I7" s="82" t="s">
        <v>1022</v>
      </c>
      <c r="J7" s="82" t="s">
        <v>1022</v>
      </c>
      <c r="K7" s="45" t="s">
        <v>223</v>
      </c>
      <c r="L7" s="44"/>
      <c r="M7" s="132"/>
      <c r="N7" s="43"/>
      <c r="O7" s="55" t="s">
        <v>1010</v>
      </c>
      <c r="P7" s="43"/>
      <c r="Q7" s="113">
        <f t="shared" si="0"/>
        <v>0</v>
      </c>
      <c r="R7" s="113">
        <f t="shared" si="1"/>
        <v>0</v>
      </c>
      <c r="S7" s="113">
        <f t="shared" si="2"/>
        <v>0</v>
      </c>
      <c r="T7" s="113">
        <f t="shared" si="3"/>
        <v>0</v>
      </c>
      <c r="U7" s="113">
        <f t="shared" si="4"/>
        <v>0</v>
      </c>
    </row>
    <row r="8" spans="1:21" s="59" customFormat="1" ht="63.75">
      <c r="A8" s="47" t="s">
        <v>677</v>
      </c>
      <c r="B8" s="47" t="s">
        <v>57</v>
      </c>
      <c r="C8" s="44" t="s">
        <v>146</v>
      </c>
      <c r="D8" s="45" t="s">
        <v>1024</v>
      </c>
      <c r="E8" s="48"/>
      <c r="F8" s="45" t="s">
        <v>907</v>
      </c>
      <c r="G8" s="45" t="s">
        <v>918</v>
      </c>
      <c r="H8" s="82"/>
      <c r="I8" s="82" t="s">
        <v>1022</v>
      </c>
      <c r="J8" s="45"/>
      <c r="K8" s="45" t="s">
        <v>225</v>
      </c>
      <c r="L8" s="44"/>
      <c r="M8" s="132"/>
      <c r="N8" s="43"/>
      <c r="O8" s="55" t="s">
        <v>1010</v>
      </c>
      <c r="P8" s="43"/>
      <c r="Q8" s="113">
        <f t="shared" si="0"/>
        <v>0</v>
      </c>
      <c r="R8" s="113">
        <f t="shared" si="1"/>
        <v>0</v>
      </c>
      <c r="S8" s="113">
        <f t="shared" si="2"/>
        <v>0</v>
      </c>
      <c r="T8" s="113">
        <f t="shared" si="3"/>
        <v>0</v>
      </c>
      <c r="U8" s="113">
        <f t="shared" si="4"/>
        <v>0</v>
      </c>
    </row>
    <row r="9" spans="1:21" s="59" customFormat="1" ht="51">
      <c r="A9" s="47" t="s">
        <v>678</v>
      </c>
      <c r="B9" s="47" t="s">
        <v>57</v>
      </c>
      <c r="C9" s="44" t="s">
        <v>147</v>
      </c>
      <c r="D9" s="45" t="s">
        <v>1024</v>
      </c>
      <c r="E9" s="48"/>
      <c r="F9" s="45" t="s">
        <v>907</v>
      </c>
      <c r="G9" s="45" t="s">
        <v>918</v>
      </c>
      <c r="H9" s="82"/>
      <c r="I9" s="82" t="s">
        <v>1022</v>
      </c>
      <c r="J9" s="45"/>
      <c r="K9" s="45" t="s">
        <v>222</v>
      </c>
      <c r="L9" s="44"/>
      <c r="M9" s="132"/>
      <c r="N9" s="43"/>
      <c r="O9" s="55" t="s">
        <v>1010</v>
      </c>
      <c r="P9" s="43"/>
      <c r="Q9" s="113">
        <f t="shared" si="0"/>
        <v>0</v>
      </c>
      <c r="R9" s="113">
        <f t="shared" si="1"/>
        <v>0</v>
      </c>
      <c r="S9" s="113">
        <f t="shared" si="2"/>
        <v>0</v>
      </c>
      <c r="T9" s="113">
        <f t="shared" si="3"/>
        <v>0</v>
      </c>
      <c r="U9" s="113">
        <f t="shared" si="4"/>
        <v>0</v>
      </c>
    </row>
    <row r="10" spans="1:21" s="59" customFormat="1" ht="63.75">
      <c r="A10" s="47" t="s">
        <v>679</v>
      </c>
      <c r="B10" s="47" t="s">
        <v>57</v>
      </c>
      <c r="C10" s="44" t="s">
        <v>148</v>
      </c>
      <c r="D10" s="45" t="s">
        <v>1024</v>
      </c>
      <c r="E10" s="48"/>
      <c r="F10" s="45" t="s">
        <v>907</v>
      </c>
      <c r="G10" s="45" t="s">
        <v>919</v>
      </c>
      <c r="H10" s="82"/>
      <c r="I10" s="82" t="s">
        <v>1022</v>
      </c>
      <c r="J10" s="45"/>
      <c r="K10" s="45" t="s">
        <v>225</v>
      </c>
      <c r="L10" s="44"/>
      <c r="M10" s="132"/>
      <c r="N10" s="43"/>
      <c r="O10" s="55" t="s">
        <v>1010</v>
      </c>
      <c r="P10" s="43"/>
      <c r="Q10" s="113">
        <f t="shared" si="0"/>
        <v>0</v>
      </c>
      <c r="R10" s="113">
        <f t="shared" si="1"/>
        <v>0</v>
      </c>
      <c r="S10" s="113">
        <f t="shared" si="2"/>
        <v>0</v>
      </c>
      <c r="T10" s="113">
        <f t="shared" si="3"/>
        <v>0</v>
      </c>
      <c r="U10" s="113">
        <f t="shared" si="4"/>
        <v>0</v>
      </c>
    </row>
    <row r="11" spans="1:21" s="59" customFormat="1" ht="76.5">
      <c r="A11" s="47" t="s">
        <v>680</v>
      </c>
      <c r="B11" s="47" t="s">
        <v>57</v>
      </c>
      <c r="C11" s="44" t="s">
        <v>226</v>
      </c>
      <c r="D11" s="45" t="s">
        <v>49</v>
      </c>
      <c r="E11" s="48"/>
      <c r="F11" s="45" t="s">
        <v>907</v>
      </c>
      <c r="G11" s="45" t="s">
        <v>920</v>
      </c>
      <c r="H11" s="82"/>
      <c r="I11" s="82" t="s">
        <v>1022</v>
      </c>
      <c r="J11" s="45"/>
      <c r="K11" s="45" t="s">
        <v>451</v>
      </c>
      <c r="L11" s="44"/>
      <c r="M11" s="132"/>
      <c r="N11" s="43"/>
      <c r="O11" s="55" t="s">
        <v>1010</v>
      </c>
      <c r="P11" s="43"/>
      <c r="Q11" s="113">
        <f t="shared" si="0"/>
        <v>0</v>
      </c>
      <c r="R11" s="113">
        <f t="shared" si="1"/>
        <v>0</v>
      </c>
      <c r="S11" s="113">
        <f t="shared" si="2"/>
        <v>0</v>
      </c>
      <c r="T11" s="113">
        <f t="shared" si="3"/>
        <v>0</v>
      </c>
      <c r="U11" s="113">
        <f t="shared" si="4"/>
        <v>0</v>
      </c>
    </row>
    <row r="12" spans="1:21" s="59" customFormat="1" ht="25.5" customHeight="1">
      <c r="A12" s="68" t="s">
        <v>497</v>
      </c>
      <c r="B12" s="68"/>
      <c r="C12" s="70" t="s">
        <v>426</v>
      </c>
      <c r="D12" s="72"/>
      <c r="E12" s="71"/>
      <c r="F12" s="71"/>
      <c r="G12" s="71"/>
      <c r="H12" s="72"/>
      <c r="I12" s="72"/>
      <c r="J12" s="72"/>
      <c r="K12" s="71"/>
      <c r="L12" s="73"/>
      <c r="M12" s="132"/>
      <c r="N12" s="74"/>
      <c r="O12" s="75"/>
      <c r="P12" s="78"/>
      <c r="Q12" s="113">
        <f t="shared" si="0"/>
        <v>0</v>
      </c>
      <c r="R12" s="113">
        <f t="shared" si="1"/>
        <v>0</v>
      </c>
      <c r="S12" s="113">
        <f t="shared" si="2"/>
        <v>0</v>
      </c>
      <c r="T12" s="113">
        <f t="shared" si="3"/>
        <v>0</v>
      </c>
      <c r="U12" s="113">
        <f t="shared" si="4"/>
        <v>0</v>
      </c>
    </row>
    <row r="13" spans="1:21" s="59" customFormat="1" ht="63.75">
      <c r="A13" s="45" t="s">
        <v>538</v>
      </c>
      <c r="B13" s="47" t="s">
        <v>57</v>
      </c>
      <c r="C13" s="81" t="s">
        <v>1129</v>
      </c>
      <c r="D13" s="45" t="s">
        <v>1146</v>
      </c>
      <c r="E13" s="117" t="s">
        <v>1016</v>
      </c>
      <c r="F13" s="45" t="s">
        <v>863</v>
      </c>
      <c r="G13" s="45" t="s">
        <v>911</v>
      </c>
      <c r="H13" s="45"/>
      <c r="I13" s="82" t="s">
        <v>1022</v>
      </c>
      <c r="J13" s="45"/>
      <c r="K13" s="45" t="s">
        <v>133</v>
      </c>
      <c r="L13" s="45"/>
      <c r="M13" s="132"/>
      <c r="N13" s="43"/>
      <c r="O13" s="55" t="s">
        <v>1010</v>
      </c>
      <c r="P13" s="43"/>
      <c r="Q13" s="113">
        <f t="shared" si="0"/>
        <v>0</v>
      </c>
      <c r="R13" s="113">
        <f t="shared" si="1"/>
        <v>0</v>
      </c>
      <c r="S13" s="113">
        <f t="shared" si="2"/>
        <v>0</v>
      </c>
      <c r="T13" s="113">
        <f t="shared" si="3"/>
        <v>0</v>
      </c>
      <c r="U13" s="113">
        <f t="shared" si="4"/>
        <v>0</v>
      </c>
    </row>
    <row r="14" spans="1:21" s="59" customFormat="1" ht="30" customHeight="1">
      <c r="A14" s="68" t="s">
        <v>499</v>
      </c>
      <c r="B14" s="69"/>
      <c r="C14" s="70" t="s">
        <v>58</v>
      </c>
      <c r="D14" s="103"/>
      <c r="E14" s="79"/>
      <c r="F14" s="80"/>
      <c r="G14" s="80"/>
      <c r="H14" s="68" t="s">
        <v>799</v>
      </c>
      <c r="I14" s="68" t="s">
        <v>799</v>
      </c>
      <c r="J14" s="75" t="s">
        <v>799</v>
      </c>
      <c r="K14" s="75"/>
      <c r="L14" s="80"/>
      <c r="M14" s="139"/>
      <c r="N14" s="80"/>
      <c r="O14" s="78"/>
      <c r="P14" s="78"/>
      <c r="Q14" s="113">
        <f t="shared" si="0"/>
        <v>0</v>
      </c>
      <c r="R14" s="113">
        <f t="shared" si="1"/>
        <v>0</v>
      </c>
      <c r="S14" s="113">
        <f t="shared" si="2"/>
        <v>0</v>
      </c>
      <c r="T14" s="113">
        <f t="shared" si="3"/>
        <v>0</v>
      </c>
      <c r="U14" s="113">
        <f t="shared" si="4"/>
        <v>0</v>
      </c>
    </row>
    <row r="15" spans="1:21" s="59" customFormat="1" ht="38.25">
      <c r="A15" s="47" t="s">
        <v>558</v>
      </c>
      <c r="B15" s="47" t="s">
        <v>57</v>
      </c>
      <c r="C15" s="81" t="s">
        <v>205</v>
      </c>
      <c r="D15" s="45" t="s">
        <v>1145</v>
      </c>
      <c r="E15" s="117" t="s">
        <v>1016</v>
      </c>
      <c r="F15" s="45" t="s">
        <v>863</v>
      </c>
      <c r="G15" s="45" t="s">
        <v>897</v>
      </c>
      <c r="H15" s="45"/>
      <c r="I15" s="82"/>
      <c r="J15" s="45"/>
      <c r="K15" s="45" t="s">
        <v>273</v>
      </c>
      <c r="L15" s="85"/>
      <c r="M15" s="132"/>
      <c r="N15" s="43"/>
      <c r="O15" s="55" t="s">
        <v>1010</v>
      </c>
      <c r="P15" s="43"/>
      <c r="Q15" s="113">
        <f t="shared" si="0"/>
        <v>0</v>
      </c>
      <c r="R15" s="113">
        <f t="shared" si="1"/>
        <v>0</v>
      </c>
      <c r="S15" s="113">
        <f t="shared" si="2"/>
        <v>0</v>
      </c>
      <c r="T15" s="113">
        <f t="shared" si="3"/>
        <v>0</v>
      </c>
      <c r="U15" s="113">
        <f t="shared" si="4"/>
        <v>0</v>
      </c>
    </row>
    <row r="16" spans="1:21" s="59" customFormat="1" ht="38.25">
      <c r="A16" s="47" t="s">
        <v>559</v>
      </c>
      <c r="B16" s="47" t="s">
        <v>57</v>
      </c>
      <c r="C16" s="44" t="s">
        <v>1164</v>
      </c>
      <c r="D16" s="45" t="s">
        <v>125</v>
      </c>
      <c r="E16" s="117" t="s">
        <v>1016</v>
      </c>
      <c r="F16" s="45" t="s">
        <v>863</v>
      </c>
      <c r="G16" s="45">
        <v>7</v>
      </c>
      <c r="H16" s="45"/>
      <c r="I16" s="82" t="s">
        <v>1022</v>
      </c>
      <c r="J16" s="45"/>
      <c r="K16" s="45" t="s">
        <v>272</v>
      </c>
      <c r="L16" s="45"/>
      <c r="M16" s="132"/>
      <c r="N16" s="43"/>
      <c r="O16" s="55" t="s">
        <v>1010</v>
      </c>
      <c r="P16" s="43"/>
      <c r="Q16" s="113">
        <f t="shared" si="0"/>
        <v>0</v>
      </c>
      <c r="R16" s="113">
        <f t="shared" si="1"/>
        <v>0</v>
      </c>
      <c r="S16" s="113">
        <f t="shared" si="2"/>
        <v>0</v>
      </c>
      <c r="T16" s="113">
        <f t="shared" si="3"/>
        <v>0</v>
      </c>
      <c r="U16" s="113">
        <f t="shared" si="4"/>
        <v>0</v>
      </c>
    </row>
    <row r="17" spans="1:21" s="59" customFormat="1" ht="30" customHeight="1">
      <c r="A17" s="68" t="s">
        <v>500</v>
      </c>
      <c r="B17" s="69"/>
      <c r="C17" s="70" t="s">
        <v>430</v>
      </c>
      <c r="D17" s="91"/>
      <c r="E17" s="79"/>
      <c r="F17" s="80"/>
      <c r="G17" s="80"/>
      <c r="H17" s="68" t="s">
        <v>799</v>
      </c>
      <c r="I17" s="68" t="s">
        <v>799</v>
      </c>
      <c r="J17" s="75" t="s">
        <v>799</v>
      </c>
      <c r="K17" s="75"/>
      <c r="L17" s="80"/>
      <c r="M17" s="138"/>
      <c r="N17" s="80"/>
      <c r="O17" s="78"/>
      <c r="P17" s="78"/>
      <c r="Q17" s="113">
        <f t="shared" si="0"/>
        <v>0</v>
      </c>
      <c r="R17" s="113">
        <f t="shared" si="1"/>
        <v>0</v>
      </c>
      <c r="S17" s="113">
        <f t="shared" si="2"/>
        <v>0</v>
      </c>
      <c r="T17" s="113">
        <f t="shared" si="3"/>
        <v>0</v>
      </c>
      <c r="U17" s="113">
        <f t="shared" si="4"/>
        <v>0</v>
      </c>
    </row>
    <row r="18" spans="1:21" s="59" customFormat="1" ht="51">
      <c r="A18" s="45" t="s">
        <v>570</v>
      </c>
      <c r="B18" s="47" t="s">
        <v>57</v>
      </c>
      <c r="C18" s="81" t="s">
        <v>459</v>
      </c>
      <c r="D18" s="45" t="s">
        <v>1151</v>
      </c>
      <c r="E18" s="117" t="s">
        <v>1016</v>
      </c>
      <c r="F18" s="45" t="s">
        <v>865</v>
      </c>
      <c r="G18" s="45" t="s">
        <v>886</v>
      </c>
      <c r="H18" s="45"/>
      <c r="I18" s="82" t="s">
        <v>1022</v>
      </c>
      <c r="J18" s="82"/>
      <c r="K18" s="45" t="s">
        <v>133</v>
      </c>
      <c r="L18" s="45" t="s">
        <v>436</v>
      </c>
      <c r="M18" s="132"/>
      <c r="N18" s="43"/>
      <c r="O18" s="55" t="s">
        <v>1010</v>
      </c>
      <c r="P18" s="43"/>
      <c r="Q18" s="113">
        <f t="shared" si="0"/>
        <v>0</v>
      </c>
      <c r="R18" s="113">
        <f t="shared" si="1"/>
        <v>0</v>
      </c>
      <c r="S18" s="113">
        <f t="shared" si="2"/>
        <v>0</v>
      </c>
      <c r="T18" s="113">
        <f t="shared" si="3"/>
        <v>0</v>
      </c>
      <c r="U18" s="113">
        <f t="shared" si="4"/>
        <v>0</v>
      </c>
    </row>
    <row r="19" spans="1:21" s="59" customFormat="1" ht="25.5">
      <c r="A19" s="45" t="s">
        <v>571</v>
      </c>
      <c r="B19" s="47" t="s">
        <v>57</v>
      </c>
      <c r="C19" s="81" t="s">
        <v>463</v>
      </c>
      <c r="D19" s="45" t="s">
        <v>1152</v>
      </c>
      <c r="E19" s="117" t="s">
        <v>1016</v>
      </c>
      <c r="F19" s="45" t="s">
        <v>865</v>
      </c>
      <c r="G19" s="45" t="s">
        <v>906</v>
      </c>
      <c r="H19" s="45"/>
      <c r="I19" s="82" t="s">
        <v>1022</v>
      </c>
      <c r="J19" s="82"/>
      <c r="K19" s="45" t="s">
        <v>133</v>
      </c>
      <c r="L19" s="45" t="s">
        <v>436</v>
      </c>
      <c r="M19" s="132"/>
      <c r="N19" s="43"/>
      <c r="O19" s="55" t="s">
        <v>1010</v>
      </c>
      <c r="P19" s="43"/>
      <c r="Q19" s="113">
        <f t="shared" si="0"/>
        <v>0</v>
      </c>
      <c r="R19" s="113">
        <f t="shared" si="1"/>
        <v>0</v>
      </c>
      <c r="S19" s="113">
        <f t="shared" si="2"/>
        <v>0</v>
      </c>
      <c r="T19" s="113">
        <f t="shared" si="3"/>
        <v>0</v>
      </c>
      <c r="U19" s="113">
        <f t="shared" si="4"/>
        <v>0</v>
      </c>
    </row>
    <row r="20" spans="1:21" s="59" customFormat="1" ht="76.5">
      <c r="A20" s="45" t="s">
        <v>572</v>
      </c>
      <c r="B20" s="47" t="s">
        <v>57</v>
      </c>
      <c r="C20" s="81" t="s">
        <v>1032</v>
      </c>
      <c r="D20" s="45" t="s">
        <v>845</v>
      </c>
      <c r="E20" s="117" t="s">
        <v>1016</v>
      </c>
      <c r="F20" s="45" t="s">
        <v>865</v>
      </c>
      <c r="G20" s="45" t="s">
        <v>912</v>
      </c>
      <c r="H20" s="45"/>
      <c r="I20" s="82" t="s">
        <v>1022</v>
      </c>
      <c r="J20" s="82"/>
      <c r="K20" s="45" t="s">
        <v>452</v>
      </c>
      <c r="L20" s="45" t="s">
        <v>437</v>
      </c>
      <c r="M20" s="132"/>
      <c r="N20" s="43"/>
      <c r="O20" s="55" t="s">
        <v>1010</v>
      </c>
      <c r="P20" s="43"/>
      <c r="Q20" s="113">
        <f t="shared" si="0"/>
        <v>0</v>
      </c>
      <c r="R20" s="113">
        <f t="shared" si="1"/>
        <v>0</v>
      </c>
      <c r="S20" s="113">
        <f t="shared" si="2"/>
        <v>0</v>
      </c>
      <c r="T20" s="113">
        <f t="shared" si="3"/>
        <v>0</v>
      </c>
      <c r="U20" s="113">
        <f t="shared" si="4"/>
        <v>0</v>
      </c>
    </row>
    <row r="21" spans="1:21" s="59" customFormat="1" ht="76.5">
      <c r="A21" s="45" t="s">
        <v>573</v>
      </c>
      <c r="B21" s="47" t="s">
        <v>57</v>
      </c>
      <c r="C21" s="81" t="s">
        <v>403</v>
      </c>
      <c r="D21" s="45" t="s">
        <v>845</v>
      </c>
      <c r="E21" s="117" t="s">
        <v>1016</v>
      </c>
      <c r="F21" s="45" t="s">
        <v>865</v>
      </c>
      <c r="G21" s="45" t="s">
        <v>913</v>
      </c>
      <c r="H21" s="45"/>
      <c r="I21" s="82" t="s">
        <v>1022</v>
      </c>
      <c r="J21" s="82"/>
      <c r="K21" s="45" t="s">
        <v>452</v>
      </c>
      <c r="L21" s="45" t="s">
        <v>436</v>
      </c>
      <c r="M21" s="132"/>
      <c r="N21" s="43"/>
      <c r="O21" s="55" t="s">
        <v>1010</v>
      </c>
      <c r="P21" s="43"/>
      <c r="Q21" s="113">
        <f t="shared" si="0"/>
        <v>0</v>
      </c>
      <c r="R21" s="113">
        <f t="shared" si="1"/>
        <v>0</v>
      </c>
      <c r="S21" s="113">
        <f t="shared" si="2"/>
        <v>0</v>
      </c>
      <c r="T21" s="113">
        <f t="shared" si="3"/>
        <v>0</v>
      </c>
      <c r="U21" s="113">
        <f t="shared" si="4"/>
        <v>0</v>
      </c>
    </row>
    <row r="22" spans="1:21" s="59" customFormat="1" ht="127.5">
      <c r="A22" s="45" t="s">
        <v>574</v>
      </c>
      <c r="B22" s="47" t="s">
        <v>57</v>
      </c>
      <c r="C22" s="81" t="s">
        <v>1086</v>
      </c>
      <c r="D22" s="45" t="s">
        <v>845</v>
      </c>
      <c r="E22" s="117" t="s">
        <v>1016</v>
      </c>
      <c r="F22" s="45" t="s">
        <v>865</v>
      </c>
      <c r="G22" s="45" t="s">
        <v>913</v>
      </c>
      <c r="H22" s="45"/>
      <c r="I22" s="82" t="s">
        <v>1022</v>
      </c>
      <c r="J22" s="82"/>
      <c r="K22" s="45" t="s">
        <v>452</v>
      </c>
      <c r="L22" s="45" t="s">
        <v>436</v>
      </c>
      <c r="M22" s="132"/>
      <c r="N22" s="43"/>
      <c r="O22" s="55" t="s">
        <v>1010</v>
      </c>
      <c r="P22" s="43"/>
      <c r="Q22" s="113">
        <f t="shared" si="0"/>
        <v>0</v>
      </c>
      <c r="R22" s="113">
        <f t="shared" si="1"/>
        <v>0</v>
      </c>
      <c r="S22" s="113">
        <f t="shared" si="2"/>
        <v>0</v>
      </c>
      <c r="T22" s="113">
        <f t="shared" si="3"/>
        <v>0</v>
      </c>
      <c r="U22" s="113">
        <f t="shared" si="4"/>
        <v>0</v>
      </c>
    </row>
    <row r="23" spans="1:21" s="59" customFormat="1" ht="102">
      <c r="A23" s="45" t="s">
        <v>575</v>
      </c>
      <c r="B23" s="47" t="s">
        <v>57</v>
      </c>
      <c r="C23" s="81" t="s">
        <v>1100</v>
      </c>
      <c r="D23" s="90" t="s">
        <v>1150</v>
      </c>
      <c r="E23" s="117" t="s">
        <v>1016</v>
      </c>
      <c r="F23" s="45" t="s">
        <v>865</v>
      </c>
      <c r="G23" s="45" t="s">
        <v>914</v>
      </c>
      <c r="H23" s="45"/>
      <c r="I23" s="82" t="s">
        <v>1022</v>
      </c>
      <c r="J23" s="82"/>
      <c r="K23" s="45" t="s">
        <v>452</v>
      </c>
      <c r="L23" s="45" t="s">
        <v>436</v>
      </c>
      <c r="M23" s="132"/>
      <c r="N23" s="43"/>
      <c r="O23" s="55" t="s">
        <v>1010</v>
      </c>
      <c r="P23" s="43"/>
      <c r="Q23" s="113">
        <f t="shared" si="0"/>
        <v>0</v>
      </c>
      <c r="R23" s="113">
        <f t="shared" si="1"/>
        <v>0</v>
      </c>
      <c r="S23" s="113">
        <f t="shared" si="2"/>
        <v>0</v>
      </c>
      <c r="T23" s="113">
        <f t="shared" si="3"/>
        <v>0</v>
      </c>
      <c r="U23" s="113">
        <f t="shared" si="4"/>
        <v>0</v>
      </c>
    </row>
    <row r="24" spans="1:21" s="59" customFormat="1" ht="102">
      <c r="A24" s="45" t="s">
        <v>576</v>
      </c>
      <c r="B24" s="47" t="s">
        <v>57</v>
      </c>
      <c r="C24" s="81" t="s">
        <v>1033</v>
      </c>
      <c r="D24" s="45" t="s">
        <v>845</v>
      </c>
      <c r="E24" s="117" t="s">
        <v>1016</v>
      </c>
      <c r="F24" s="45" t="s">
        <v>865</v>
      </c>
      <c r="G24" s="45" t="s">
        <v>913</v>
      </c>
      <c r="H24" s="45"/>
      <c r="I24" s="82" t="s">
        <v>1022</v>
      </c>
      <c r="J24" s="82"/>
      <c r="K24" s="45" t="s">
        <v>452</v>
      </c>
      <c r="L24" s="45" t="s">
        <v>437</v>
      </c>
      <c r="M24" s="132"/>
      <c r="N24" s="43"/>
      <c r="O24" s="55" t="s">
        <v>1010</v>
      </c>
      <c r="P24" s="43"/>
      <c r="Q24" s="113">
        <f t="shared" si="0"/>
        <v>0</v>
      </c>
      <c r="R24" s="113">
        <f t="shared" si="1"/>
        <v>0</v>
      </c>
      <c r="S24" s="113">
        <f t="shared" si="2"/>
        <v>0</v>
      </c>
      <c r="T24" s="113">
        <f t="shared" si="3"/>
        <v>0</v>
      </c>
      <c r="U24" s="113">
        <f t="shared" si="4"/>
        <v>0</v>
      </c>
    </row>
    <row r="25" spans="1:21" s="59" customFormat="1" ht="76.5">
      <c r="A25" s="45" t="s">
        <v>577</v>
      </c>
      <c r="B25" s="47" t="s">
        <v>57</v>
      </c>
      <c r="C25" s="81" t="s">
        <v>1087</v>
      </c>
      <c r="D25" s="45" t="s">
        <v>845</v>
      </c>
      <c r="E25" s="117" t="s">
        <v>1016</v>
      </c>
      <c r="F25" s="45" t="s">
        <v>865</v>
      </c>
      <c r="G25" s="45" t="s">
        <v>913</v>
      </c>
      <c r="H25" s="45"/>
      <c r="I25" s="82" t="s">
        <v>1022</v>
      </c>
      <c r="J25" s="82"/>
      <c r="K25" s="45" t="s">
        <v>452</v>
      </c>
      <c r="L25" s="45" t="s">
        <v>436</v>
      </c>
      <c r="M25" s="132"/>
      <c r="N25" s="43"/>
      <c r="O25" s="55" t="s">
        <v>1010</v>
      </c>
      <c r="P25" s="43"/>
      <c r="Q25" s="113">
        <f t="shared" si="0"/>
        <v>0</v>
      </c>
      <c r="R25" s="113">
        <f t="shared" si="1"/>
        <v>0</v>
      </c>
      <c r="S25" s="113">
        <f t="shared" si="2"/>
        <v>0</v>
      </c>
      <c r="T25" s="113">
        <f t="shared" si="3"/>
        <v>0</v>
      </c>
      <c r="U25" s="113">
        <f t="shared" si="4"/>
        <v>0</v>
      </c>
    </row>
    <row r="26" spans="1:21" s="59" customFormat="1" ht="102">
      <c r="A26" s="45" t="s">
        <v>578</v>
      </c>
      <c r="B26" s="47" t="s">
        <v>57</v>
      </c>
      <c r="C26" s="81" t="s">
        <v>1088</v>
      </c>
      <c r="D26" s="45" t="s">
        <v>845</v>
      </c>
      <c r="E26" s="117" t="s">
        <v>1016</v>
      </c>
      <c r="F26" s="45" t="s">
        <v>865</v>
      </c>
      <c r="G26" s="45" t="s">
        <v>913</v>
      </c>
      <c r="H26" s="45"/>
      <c r="I26" s="82" t="s">
        <v>1022</v>
      </c>
      <c r="J26" s="82"/>
      <c r="K26" s="45" t="s">
        <v>452</v>
      </c>
      <c r="L26" s="45" t="s">
        <v>436</v>
      </c>
      <c r="M26" s="132"/>
      <c r="N26" s="43"/>
      <c r="O26" s="55" t="s">
        <v>1010</v>
      </c>
      <c r="P26" s="43"/>
      <c r="Q26" s="113">
        <f t="shared" si="0"/>
        <v>0</v>
      </c>
      <c r="R26" s="113">
        <f t="shared" si="1"/>
        <v>0</v>
      </c>
      <c r="S26" s="113">
        <f t="shared" si="2"/>
        <v>0</v>
      </c>
      <c r="T26" s="113">
        <f t="shared" si="3"/>
        <v>0</v>
      </c>
      <c r="U26" s="113">
        <f t="shared" si="4"/>
        <v>0</v>
      </c>
    </row>
    <row r="27" spans="1:21" s="59" customFormat="1" ht="76.5">
      <c r="A27" s="45" t="s">
        <v>579</v>
      </c>
      <c r="B27" s="47" t="s">
        <v>57</v>
      </c>
      <c r="C27" s="81" t="s">
        <v>1034</v>
      </c>
      <c r="D27" s="45" t="s">
        <v>845</v>
      </c>
      <c r="E27" s="117" t="s">
        <v>1016</v>
      </c>
      <c r="F27" s="45" t="s">
        <v>865</v>
      </c>
      <c r="G27" s="45" t="s">
        <v>913</v>
      </c>
      <c r="H27" s="45"/>
      <c r="I27" s="82" t="s">
        <v>1022</v>
      </c>
      <c r="J27" s="82"/>
      <c r="K27" s="45" t="s">
        <v>452</v>
      </c>
      <c r="L27" s="45" t="s">
        <v>437</v>
      </c>
      <c r="M27" s="132"/>
      <c r="N27" s="43"/>
      <c r="O27" s="55" t="s">
        <v>1010</v>
      </c>
      <c r="P27" s="43"/>
      <c r="Q27" s="113">
        <f t="shared" si="0"/>
        <v>0</v>
      </c>
      <c r="R27" s="113">
        <f t="shared" si="1"/>
        <v>0</v>
      </c>
      <c r="S27" s="113">
        <f t="shared" si="2"/>
        <v>0</v>
      </c>
      <c r="T27" s="113">
        <f t="shared" si="3"/>
        <v>0</v>
      </c>
      <c r="U27" s="113">
        <f t="shared" si="4"/>
        <v>0</v>
      </c>
    </row>
    <row r="28" spans="1:21" s="59" customFormat="1" ht="76.5">
      <c r="A28" s="45" t="s">
        <v>580</v>
      </c>
      <c r="B28" s="47" t="s">
        <v>57</v>
      </c>
      <c r="C28" s="81" t="s">
        <v>1102</v>
      </c>
      <c r="D28" s="90" t="s">
        <v>1075</v>
      </c>
      <c r="E28" s="117" t="s">
        <v>1016</v>
      </c>
      <c r="F28" s="45" t="s">
        <v>865</v>
      </c>
      <c r="G28" s="45">
        <v>8</v>
      </c>
      <c r="H28" s="45"/>
      <c r="I28" s="82" t="s">
        <v>1022</v>
      </c>
      <c r="J28" s="82"/>
      <c r="K28" s="45" t="s">
        <v>452</v>
      </c>
      <c r="L28" s="45" t="s">
        <v>437</v>
      </c>
      <c r="M28" s="132"/>
      <c r="N28" s="43"/>
      <c r="O28" s="55" t="s">
        <v>1010</v>
      </c>
      <c r="P28" s="43"/>
      <c r="Q28" s="113">
        <f t="shared" si="0"/>
        <v>0</v>
      </c>
      <c r="R28" s="113">
        <f t="shared" si="1"/>
        <v>0</v>
      </c>
      <c r="S28" s="113">
        <f t="shared" si="2"/>
        <v>0</v>
      </c>
      <c r="T28" s="113">
        <f t="shared" si="3"/>
        <v>0</v>
      </c>
      <c r="U28" s="113">
        <f t="shared" si="4"/>
        <v>0</v>
      </c>
    </row>
    <row r="29" spans="1:21" s="59" customFormat="1" ht="76.5">
      <c r="A29" s="45" t="s">
        <v>581</v>
      </c>
      <c r="B29" s="47" t="s">
        <v>57</v>
      </c>
      <c r="C29" s="81" t="s">
        <v>1035</v>
      </c>
      <c r="D29" s="90" t="s">
        <v>1150</v>
      </c>
      <c r="E29" s="117" t="s">
        <v>1016</v>
      </c>
      <c r="F29" s="45" t="s">
        <v>865</v>
      </c>
      <c r="G29" s="45" t="s">
        <v>915</v>
      </c>
      <c r="H29" s="45"/>
      <c r="I29" s="82" t="s">
        <v>1022</v>
      </c>
      <c r="J29" s="82"/>
      <c r="K29" s="45" t="s">
        <v>452</v>
      </c>
      <c r="L29" s="45" t="s">
        <v>437</v>
      </c>
      <c r="M29" s="132"/>
      <c r="N29" s="43"/>
      <c r="O29" s="55" t="s">
        <v>1010</v>
      </c>
      <c r="P29" s="43"/>
      <c r="Q29" s="113">
        <f t="shared" si="0"/>
        <v>0</v>
      </c>
      <c r="R29" s="113">
        <f t="shared" si="1"/>
        <v>0</v>
      </c>
      <c r="S29" s="113">
        <f t="shared" si="2"/>
        <v>0</v>
      </c>
      <c r="T29" s="113">
        <f t="shared" si="3"/>
        <v>0</v>
      </c>
      <c r="U29" s="113">
        <f t="shared" si="4"/>
        <v>0</v>
      </c>
    </row>
    <row r="30" spans="1:21" s="59" customFormat="1" ht="76.5">
      <c r="A30" s="45" t="s">
        <v>582</v>
      </c>
      <c r="B30" s="47" t="s">
        <v>57</v>
      </c>
      <c r="C30" s="81" t="s">
        <v>1036</v>
      </c>
      <c r="D30" s="90" t="s">
        <v>1150</v>
      </c>
      <c r="E30" s="117" t="s">
        <v>1016</v>
      </c>
      <c r="F30" s="45" t="s">
        <v>865</v>
      </c>
      <c r="G30" s="45" t="s">
        <v>915</v>
      </c>
      <c r="H30" s="45"/>
      <c r="I30" s="82" t="s">
        <v>1022</v>
      </c>
      <c r="J30" s="82"/>
      <c r="K30" s="45" t="s">
        <v>452</v>
      </c>
      <c r="L30" s="45" t="s">
        <v>437</v>
      </c>
      <c r="M30" s="132"/>
      <c r="N30" s="43"/>
      <c r="O30" s="55" t="s">
        <v>1010</v>
      </c>
      <c r="P30" s="43"/>
      <c r="Q30" s="113">
        <f t="shared" si="0"/>
        <v>0</v>
      </c>
      <c r="R30" s="113">
        <f t="shared" si="1"/>
        <v>0</v>
      </c>
      <c r="S30" s="113">
        <f t="shared" si="2"/>
        <v>0</v>
      </c>
      <c r="T30" s="113">
        <f t="shared" si="3"/>
        <v>0</v>
      </c>
      <c r="U30" s="113">
        <f t="shared" si="4"/>
        <v>0</v>
      </c>
    </row>
    <row r="31" spans="1:21" s="59" customFormat="1" ht="63.75">
      <c r="A31" s="45" t="s">
        <v>583</v>
      </c>
      <c r="B31" s="47" t="s">
        <v>57</v>
      </c>
      <c r="C31" s="81" t="s">
        <v>455</v>
      </c>
      <c r="D31" s="90" t="s">
        <v>156</v>
      </c>
      <c r="E31" s="117"/>
      <c r="F31" s="45" t="s">
        <v>907</v>
      </c>
      <c r="G31" s="45" t="s">
        <v>921</v>
      </c>
      <c r="H31" s="45"/>
      <c r="I31" s="82" t="s">
        <v>1022</v>
      </c>
      <c r="J31" s="82" t="s">
        <v>1022</v>
      </c>
      <c r="K31" s="45" t="s">
        <v>157</v>
      </c>
      <c r="L31" s="44"/>
      <c r="M31" s="132"/>
      <c r="N31" s="43"/>
      <c r="O31" s="55" t="s">
        <v>1010</v>
      </c>
      <c r="P31" s="43"/>
      <c r="Q31" s="113">
        <f t="shared" si="0"/>
        <v>0</v>
      </c>
      <c r="R31" s="113">
        <f t="shared" si="1"/>
        <v>0</v>
      </c>
      <c r="S31" s="113">
        <f t="shared" si="2"/>
        <v>0</v>
      </c>
      <c r="T31" s="113">
        <f t="shared" si="3"/>
        <v>0</v>
      </c>
      <c r="U31" s="113">
        <f t="shared" si="4"/>
        <v>0</v>
      </c>
    </row>
    <row r="32" spans="1:21" s="59" customFormat="1" ht="63.75">
      <c r="A32" s="45" t="s">
        <v>584</v>
      </c>
      <c r="B32" s="47" t="s">
        <v>57</v>
      </c>
      <c r="C32" s="81" t="s">
        <v>456</v>
      </c>
      <c r="D32" s="90" t="s">
        <v>156</v>
      </c>
      <c r="E32" s="117"/>
      <c r="F32" s="45" t="s">
        <v>907</v>
      </c>
      <c r="G32" s="45" t="s">
        <v>921</v>
      </c>
      <c r="H32" s="45"/>
      <c r="I32" s="82" t="s">
        <v>1022</v>
      </c>
      <c r="J32" s="82" t="s">
        <v>1022</v>
      </c>
      <c r="K32" s="45" t="s">
        <v>157</v>
      </c>
      <c r="L32" s="44"/>
      <c r="M32" s="132"/>
      <c r="N32" s="43"/>
      <c r="O32" s="55" t="s">
        <v>1010</v>
      </c>
      <c r="P32" s="43"/>
      <c r="Q32" s="113">
        <f t="shared" si="0"/>
        <v>0</v>
      </c>
      <c r="R32" s="113">
        <f t="shared" si="1"/>
        <v>0</v>
      </c>
      <c r="S32" s="113">
        <f t="shared" si="2"/>
        <v>0</v>
      </c>
      <c r="T32" s="113">
        <f t="shared" si="3"/>
        <v>0</v>
      </c>
      <c r="U32" s="113">
        <f t="shared" si="4"/>
        <v>0</v>
      </c>
    </row>
    <row r="33" spans="1:21" s="59" customFormat="1" ht="63.75">
      <c r="A33" s="45" t="s">
        <v>585</v>
      </c>
      <c r="B33" s="47" t="s">
        <v>57</v>
      </c>
      <c r="C33" s="81" t="s">
        <v>464</v>
      </c>
      <c r="D33" s="90" t="s">
        <v>156</v>
      </c>
      <c r="E33" s="117"/>
      <c r="F33" s="45" t="s">
        <v>907</v>
      </c>
      <c r="G33" s="45" t="s">
        <v>921</v>
      </c>
      <c r="H33" s="45"/>
      <c r="I33" s="82" t="s">
        <v>1022</v>
      </c>
      <c r="J33" s="82"/>
      <c r="K33" s="45" t="s">
        <v>157</v>
      </c>
      <c r="L33" s="44"/>
      <c r="M33" s="132"/>
      <c r="N33" s="43"/>
      <c r="O33" s="55" t="s">
        <v>1010</v>
      </c>
      <c r="P33" s="43"/>
      <c r="Q33" s="113">
        <f t="shared" si="0"/>
        <v>0</v>
      </c>
      <c r="R33" s="113">
        <f t="shared" si="1"/>
        <v>0</v>
      </c>
      <c r="S33" s="113">
        <f t="shared" si="2"/>
        <v>0</v>
      </c>
      <c r="T33" s="113">
        <f t="shared" si="3"/>
        <v>0</v>
      </c>
      <c r="U33" s="113">
        <f t="shared" si="4"/>
        <v>0</v>
      </c>
    </row>
    <row r="34" spans="1:21" s="59" customFormat="1" ht="63.75">
      <c r="A34" s="45" t="s">
        <v>586</v>
      </c>
      <c r="B34" s="47" t="s">
        <v>57</v>
      </c>
      <c r="C34" s="81" t="s">
        <v>465</v>
      </c>
      <c r="D34" s="90" t="s">
        <v>156</v>
      </c>
      <c r="E34" s="117"/>
      <c r="F34" s="45" t="s">
        <v>907</v>
      </c>
      <c r="G34" s="45" t="s">
        <v>921</v>
      </c>
      <c r="H34" s="45"/>
      <c r="I34" s="82" t="s">
        <v>1022</v>
      </c>
      <c r="J34" s="82"/>
      <c r="K34" s="45" t="s">
        <v>157</v>
      </c>
      <c r="L34" s="44"/>
      <c r="M34" s="132"/>
      <c r="N34" s="43"/>
      <c r="O34" s="55" t="s">
        <v>1010</v>
      </c>
      <c r="P34" s="43"/>
      <c r="Q34" s="113">
        <f t="shared" si="0"/>
        <v>0</v>
      </c>
      <c r="R34" s="113">
        <f t="shared" si="1"/>
        <v>0</v>
      </c>
      <c r="S34" s="113">
        <f t="shared" si="2"/>
        <v>0</v>
      </c>
      <c r="T34" s="113">
        <f t="shared" si="3"/>
        <v>0</v>
      </c>
      <c r="U34" s="113">
        <f t="shared" si="4"/>
        <v>0</v>
      </c>
    </row>
    <row r="35" spans="1:21" s="59" customFormat="1" ht="63.75">
      <c r="A35" s="45" t="s">
        <v>587</v>
      </c>
      <c r="B35" s="47" t="s">
        <v>57</v>
      </c>
      <c r="C35" s="81" t="s">
        <v>466</v>
      </c>
      <c r="D35" s="90" t="s">
        <v>156</v>
      </c>
      <c r="E35" s="117"/>
      <c r="F35" s="45" t="s">
        <v>907</v>
      </c>
      <c r="G35" s="45" t="s">
        <v>921</v>
      </c>
      <c r="H35" s="45"/>
      <c r="I35" s="82" t="s">
        <v>1022</v>
      </c>
      <c r="J35" s="82" t="s">
        <v>1022</v>
      </c>
      <c r="K35" s="45" t="s">
        <v>157</v>
      </c>
      <c r="L35" s="44"/>
      <c r="M35" s="132"/>
      <c r="N35" s="43"/>
      <c r="O35" s="55" t="s">
        <v>1010</v>
      </c>
      <c r="P35" s="43"/>
      <c r="Q35" s="113">
        <f t="shared" si="0"/>
        <v>0</v>
      </c>
      <c r="R35" s="113">
        <f t="shared" si="1"/>
        <v>0</v>
      </c>
      <c r="S35" s="113">
        <f t="shared" si="2"/>
        <v>0</v>
      </c>
      <c r="T35" s="113">
        <f t="shared" si="3"/>
        <v>0</v>
      </c>
      <c r="U35" s="113">
        <f t="shared" si="4"/>
        <v>0</v>
      </c>
    </row>
    <row r="36" spans="1:21" s="59" customFormat="1" ht="63.75">
      <c r="A36" s="45" t="s">
        <v>588</v>
      </c>
      <c r="B36" s="47" t="s">
        <v>57</v>
      </c>
      <c r="C36" s="81" t="s">
        <v>467</v>
      </c>
      <c r="D36" s="90" t="s">
        <v>156</v>
      </c>
      <c r="E36" s="117"/>
      <c r="F36" s="45" t="s">
        <v>907</v>
      </c>
      <c r="G36" s="45" t="s">
        <v>922</v>
      </c>
      <c r="H36" s="45"/>
      <c r="I36" s="82" t="s">
        <v>1022</v>
      </c>
      <c r="J36" s="82" t="s">
        <v>1022</v>
      </c>
      <c r="K36" s="45" t="s">
        <v>158</v>
      </c>
      <c r="L36" s="44"/>
      <c r="M36" s="132"/>
      <c r="N36" s="43"/>
      <c r="O36" s="55" t="s">
        <v>1010</v>
      </c>
      <c r="P36" s="43"/>
      <c r="Q36" s="113">
        <f t="shared" si="0"/>
        <v>0</v>
      </c>
      <c r="R36" s="113">
        <f t="shared" si="1"/>
        <v>0</v>
      </c>
      <c r="S36" s="113">
        <f t="shared" si="2"/>
        <v>0</v>
      </c>
      <c r="T36" s="113">
        <f t="shared" si="3"/>
        <v>0</v>
      </c>
      <c r="U36" s="113">
        <f t="shared" si="4"/>
        <v>0</v>
      </c>
    </row>
    <row r="37" spans="1:21" s="59" customFormat="1" ht="63.75">
      <c r="A37" s="45" t="s">
        <v>589</v>
      </c>
      <c r="B37" s="47" t="s">
        <v>57</v>
      </c>
      <c r="C37" s="81" t="s">
        <v>468</v>
      </c>
      <c r="D37" s="90" t="s">
        <v>156</v>
      </c>
      <c r="E37" s="117"/>
      <c r="F37" s="45" t="s">
        <v>907</v>
      </c>
      <c r="G37" s="45" t="s">
        <v>922</v>
      </c>
      <c r="H37" s="45"/>
      <c r="I37" s="82" t="s">
        <v>1022</v>
      </c>
      <c r="J37" s="82" t="s">
        <v>1022</v>
      </c>
      <c r="K37" s="45" t="s">
        <v>158</v>
      </c>
      <c r="L37" s="44"/>
      <c r="M37" s="132"/>
      <c r="N37" s="43"/>
      <c r="O37" s="55" t="s">
        <v>1010</v>
      </c>
      <c r="P37" s="43"/>
      <c r="Q37" s="113">
        <f t="shared" si="0"/>
        <v>0</v>
      </c>
      <c r="R37" s="113">
        <f t="shared" si="1"/>
        <v>0</v>
      </c>
      <c r="S37" s="113">
        <f t="shared" si="2"/>
        <v>0</v>
      </c>
      <c r="T37" s="113">
        <f t="shared" si="3"/>
        <v>0</v>
      </c>
      <c r="U37" s="113">
        <f t="shared" si="4"/>
        <v>0</v>
      </c>
    </row>
    <row r="38" spans="1:21" s="59" customFormat="1" ht="63.75">
      <c r="A38" s="45" t="s">
        <v>590</v>
      </c>
      <c r="B38" s="47" t="s">
        <v>57</v>
      </c>
      <c r="C38" s="81" t="s">
        <v>469</v>
      </c>
      <c r="D38" s="90" t="s">
        <v>156</v>
      </c>
      <c r="E38" s="117"/>
      <c r="F38" s="45" t="s">
        <v>907</v>
      </c>
      <c r="G38" s="45" t="s">
        <v>923</v>
      </c>
      <c r="H38" s="45"/>
      <c r="I38" s="82" t="s">
        <v>1022</v>
      </c>
      <c r="J38" s="82" t="s">
        <v>1022</v>
      </c>
      <c r="K38" s="45" t="s">
        <v>159</v>
      </c>
      <c r="L38" s="44"/>
      <c r="M38" s="132"/>
      <c r="N38" s="43"/>
      <c r="O38" s="55" t="s">
        <v>1010</v>
      </c>
      <c r="P38" s="43"/>
      <c r="Q38" s="113">
        <f aca="true" t="shared" si="5" ref="Q38:Q69">IF(E38="þ",1,0)</f>
        <v>0</v>
      </c>
      <c r="R38" s="113">
        <f aca="true" t="shared" si="6" ref="R38:R69">IF(O38="Conforme",1,0)</f>
        <v>0</v>
      </c>
      <c r="S38" s="113">
        <f aca="true" t="shared" si="7" ref="S38:S69">Q38+R38</f>
        <v>0</v>
      </c>
      <c r="T38" s="113">
        <f aca="true" t="shared" si="8" ref="T38:T69">IF(O38="Non Conforme",1,0)</f>
        <v>0</v>
      </c>
      <c r="U38" s="113">
        <f aca="true" t="shared" si="9" ref="U38:U69">Q38+T38</f>
        <v>0</v>
      </c>
    </row>
    <row r="39" spans="1:21" s="59" customFormat="1" ht="102">
      <c r="A39" s="45" t="s">
        <v>591</v>
      </c>
      <c r="B39" s="47" t="s">
        <v>57</v>
      </c>
      <c r="C39" s="81" t="s">
        <v>150</v>
      </c>
      <c r="D39" s="90" t="s">
        <v>156</v>
      </c>
      <c r="E39" s="117"/>
      <c r="F39" s="45" t="s">
        <v>907</v>
      </c>
      <c r="G39" s="45" t="s">
        <v>923</v>
      </c>
      <c r="H39" s="45"/>
      <c r="I39" s="82" t="s">
        <v>1022</v>
      </c>
      <c r="J39" s="82" t="s">
        <v>1022</v>
      </c>
      <c r="K39" s="45" t="s">
        <v>159</v>
      </c>
      <c r="L39" s="44"/>
      <c r="M39" s="132"/>
      <c r="N39" s="43"/>
      <c r="O39" s="55" t="s">
        <v>1010</v>
      </c>
      <c r="P39" s="43"/>
      <c r="Q39" s="113">
        <f t="shared" si="5"/>
        <v>0</v>
      </c>
      <c r="R39" s="113">
        <f t="shared" si="6"/>
        <v>0</v>
      </c>
      <c r="S39" s="113">
        <f t="shared" si="7"/>
        <v>0</v>
      </c>
      <c r="T39" s="113">
        <f t="shared" si="8"/>
        <v>0</v>
      </c>
      <c r="U39" s="113">
        <f t="shared" si="9"/>
        <v>0</v>
      </c>
    </row>
    <row r="40" spans="1:21" s="59" customFormat="1" ht="63.75">
      <c r="A40" s="45" t="s">
        <v>592</v>
      </c>
      <c r="B40" s="47" t="s">
        <v>57</v>
      </c>
      <c r="C40" s="81" t="s">
        <v>470</v>
      </c>
      <c r="D40" s="90" t="s">
        <v>156</v>
      </c>
      <c r="E40" s="117"/>
      <c r="F40" s="45" t="s">
        <v>907</v>
      </c>
      <c r="G40" s="45" t="s">
        <v>923</v>
      </c>
      <c r="H40" s="45"/>
      <c r="I40" s="82" t="s">
        <v>1022</v>
      </c>
      <c r="J40" s="82" t="s">
        <v>1022</v>
      </c>
      <c r="K40" s="45" t="s">
        <v>159</v>
      </c>
      <c r="L40" s="44"/>
      <c r="M40" s="132"/>
      <c r="N40" s="43"/>
      <c r="O40" s="55" t="s">
        <v>1010</v>
      </c>
      <c r="P40" s="43"/>
      <c r="Q40" s="113">
        <f t="shared" si="5"/>
        <v>0</v>
      </c>
      <c r="R40" s="113">
        <f t="shared" si="6"/>
        <v>0</v>
      </c>
      <c r="S40" s="113">
        <f t="shared" si="7"/>
        <v>0</v>
      </c>
      <c r="T40" s="113">
        <f t="shared" si="8"/>
        <v>0</v>
      </c>
      <c r="U40" s="113">
        <f t="shared" si="9"/>
        <v>0</v>
      </c>
    </row>
    <row r="41" spans="1:21" s="59" customFormat="1" ht="76.5">
      <c r="A41" s="45" t="s">
        <v>593</v>
      </c>
      <c r="B41" s="47" t="s">
        <v>57</v>
      </c>
      <c r="C41" s="81" t="s">
        <v>479</v>
      </c>
      <c r="D41" s="90" t="s">
        <v>156</v>
      </c>
      <c r="E41" s="117"/>
      <c r="F41" s="45" t="s">
        <v>907</v>
      </c>
      <c r="G41" s="45" t="s">
        <v>923</v>
      </c>
      <c r="H41" s="45"/>
      <c r="I41" s="82" t="s">
        <v>1022</v>
      </c>
      <c r="J41" s="82" t="s">
        <v>1022</v>
      </c>
      <c r="K41" s="45" t="s">
        <v>159</v>
      </c>
      <c r="L41" s="44"/>
      <c r="M41" s="132"/>
      <c r="N41" s="43"/>
      <c r="O41" s="55" t="s">
        <v>1010</v>
      </c>
      <c r="P41" s="43"/>
      <c r="Q41" s="113">
        <f t="shared" si="5"/>
        <v>0</v>
      </c>
      <c r="R41" s="113">
        <f t="shared" si="6"/>
        <v>0</v>
      </c>
      <c r="S41" s="113">
        <f t="shared" si="7"/>
        <v>0</v>
      </c>
      <c r="T41" s="113">
        <f t="shared" si="8"/>
        <v>0</v>
      </c>
      <c r="U41" s="113">
        <f t="shared" si="9"/>
        <v>0</v>
      </c>
    </row>
    <row r="42" spans="1:21" s="59" customFormat="1" ht="76.5">
      <c r="A42" s="45" t="s">
        <v>594</v>
      </c>
      <c r="B42" s="47" t="s">
        <v>57</v>
      </c>
      <c r="C42" s="81" t="s">
        <v>480</v>
      </c>
      <c r="D42" s="90" t="s">
        <v>1134</v>
      </c>
      <c r="E42" s="117"/>
      <c r="F42" s="45" t="s">
        <v>907</v>
      </c>
      <c r="G42" s="45" t="s">
        <v>887</v>
      </c>
      <c r="H42" s="45"/>
      <c r="I42" s="82" t="s">
        <v>1022</v>
      </c>
      <c r="J42" s="82" t="s">
        <v>1022</v>
      </c>
      <c r="K42" s="45" t="s">
        <v>160</v>
      </c>
      <c r="L42" s="44"/>
      <c r="M42" s="132"/>
      <c r="N42" s="43"/>
      <c r="O42" s="55" t="s">
        <v>1010</v>
      </c>
      <c r="P42" s="43"/>
      <c r="Q42" s="113">
        <f t="shared" si="5"/>
        <v>0</v>
      </c>
      <c r="R42" s="113">
        <f t="shared" si="6"/>
        <v>0</v>
      </c>
      <c r="S42" s="113">
        <f t="shared" si="7"/>
        <v>0</v>
      </c>
      <c r="T42" s="113">
        <f t="shared" si="8"/>
        <v>0</v>
      </c>
      <c r="U42" s="113">
        <f t="shared" si="9"/>
        <v>0</v>
      </c>
    </row>
    <row r="43" spans="1:21" s="59" customFormat="1" ht="76.5">
      <c r="A43" s="45" t="s">
        <v>595</v>
      </c>
      <c r="B43" s="47" t="s">
        <v>57</v>
      </c>
      <c r="C43" s="81" t="s">
        <v>481</v>
      </c>
      <c r="D43" s="90" t="s">
        <v>1023</v>
      </c>
      <c r="E43" s="117"/>
      <c r="F43" s="45" t="s">
        <v>907</v>
      </c>
      <c r="G43" s="45" t="s">
        <v>924</v>
      </c>
      <c r="H43" s="45"/>
      <c r="I43" s="82" t="s">
        <v>1022</v>
      </c>
      <c r="J43" s="82" t="s">
        <v>1022</v>
      </c>
      <c r="K43" s="81" t="s">
        <v>161</v>
      </c>
      <c r="L43" s="44"/>
      <c r="M43" s="132"/>
      <c r="N43" s="43"/>
      <c r="O43" s="55" t="s">
        <v>1010</v>
      </c>
      <c r="P43" s="43"/>
      <c r="Q43" s="113">
        <f t="shared" si="5"/>
        <v>0</v>
      </c>
      <c r="R43" s="113">
        <f t="shared" si="6"/>
        <v>0</v>
      </c>
      <c r="S43" s="113">
        <f t="shared" si="7"/>
        <v>0</v>
      </c>
      <c r="T43" s="113">
        <f t="shared" si="8"/>
        <v>0</v>
      </c>
      <c r="U43" s="113">
        <f t="shared" si="9"/>
        <v>0</v>
      </c>
    </row>
    <row r="44" spans="1:21" s="59" customFormat="1" ht="127.5">
      <c r="A44" s="45" t="s">
        <v>596</v>
      </c>
      <c r="B44" s="47" t="s">
        <v>57</v>
      </c>
      <c r="C44" s="81" t="s">
        <v>482</v>
      </c>
      <c r="D44" s="45" t="s">
        <v>1024</v>
      </c>
      <c r="E44" s="117"/>
      <c r="F44" s="45" t="s">
        <v>907</v>
      </c>
      <c r="G44" s="45" t="s">
        <v>925</v>
      </c>
      <c r="H44" s="82"/>
      <c r="I44" s="82" t="s">
        <v>1022</v>
      </c>
      <c r="J44" s="82" t="s">
        <v>1022</v>
      </c>
      <c r="K44" s="45" t="s">
        <v>223</v>
      </c>
      <c r="L44" s="44"/>
      <c r="M44" s="132"/>
      <c r="N44" s="43"/>
      <c r="O44" s="55" t="s">
        <v>1010</v>
      </c>
      <c r="P44" s="43"/>
      <c r="Q44" s="113">
        <f t="shared" si="5"/>
        <v>0</v>
      </c>
      <c r="R44" s="113">
        <f t="shared" si="6"/>
        <v>0</v>
      </c>
      <c r="S44" s="113">
        <f t="shared" si="7"/>
        <v>0</v>
      </c>
      <c r="T44" s="113">
        <f t="shared" si="8"/>
        <v>0</v>
      </c>
      <c r="U44" s="113">
        <f t="shared" si="9"/>
        <v>0</v>
      </c>
    </row>
    <row r="45" spans="1:21" s="59" customFormat="1" ht="63.75">
      <c r="A45" s="45" t="s">
        <v>597</v>
      </c>
      <c r="B45" s="47" t="s">
        <v>57</v>
      </c>
      <c r="C45" s="81" t="s">
        <v>483</v>
      </c>
      <c r="D45" s="45" t="s">
        <v>1024</v>
      </c>
      <c r="E45" s="117"/>
      <c r="F45" s="45" t="s">
        <v>907</v>
      </c>
      <c r="G45" s="45" t="s">
        <v>925</v>
      </c>
      <c r="H45" s="82"/>
      <c r="I45" s="82" t="s">
        <v>1022</v>
      </c>
      <c r="J45" s="82" t="s">
        <v>1022</v>
      </c>
      <c r="K45" s="45" t="s">
        <v>224</v>
      </c>
      <c r="L45" s="44"/>
      <c r="M45" s="132"/>
      <c r="N45" s="43"/>
      <c r="O45" s="55" t="s">
        <v>1010</v>
      </c>
      <c r="P45" s="43"/>
      <c r="Q45" s="113">
        <f t="shared" si="5"/>
        <v>0</v>
      </c>
      <c r="R45" s="113">
        <f t="shared" si="6"/>
        <v>0</v>
      </c>
      <c r="S45" s="113">
        <f t="shared" si="7"/>
        <v>0</v>
      </c>
      <c r="T45" s="113">
        <f t="shared" si="8"/>
        <v>0</v>
      </c>
      <c r="U45" s="113">
        <f t="shared" si="9"/>
        <v>0</v>
      </c>
    </row>
    <row r="46" spans="1:21" s="59" customFormat="1" ht="63.75">
      <c r="A46" s="45" t="s">
        <v>598</v>
      </c>
      <c r="B46" s="47" t="s">
        <v>57</v>
      </c>
      <c r="C46" s="81" t="s">
        <v>185</v>
      </c>
      <c r="D46" s="45" t="s">
        <v>1024</v>
      </c>
      <c r="E46" s="117"/>
      <c r="F46" s="45" t="s">
        <v>907</v>
      </c>
      <c r="G46" s="45" t="s">
        <v>925</v>
      </c>
      <c r="H46" s="82"/>
      <c r="I46" s="82" t="s">
        <v>1022</v>
      </c>
      <c r="J46" s="82" t="s">
        <v>1022</v>
      </c>
      <c r="K46" s="45" t="s">
        <v>224</v>
      </c>
      <c r="L46" s="44"/>
      <c r="M46" s="132"/>
      <c r="N46" s="43"/>
      <c r="O46" s="55" t="s">
        <v>1010</v>
      </c>
      <c r="P46" s="43"/>
      <c r="Q46" s="113">
        <f t="shared" si="5"/>
        <v>0</v>
      </c>
      <c r="R46" s="113">
        <f t="shared" si="6"/>
        <v>0</v>
      </c>
      <c r="S46" s="113">
        <f t="shared" si="7"/>
        <v>0</v>
      </c>
      <c r="T46" s="113">
        <f t="shared" si="8"/>
        <v>0</v>
      </c>
      <c r="U46" s="113">
        <f t="shared" si="9"/>
        <v>0</v>
      </c>
    </row>
    <row r="47" spans="1:21" s="59" customFormat="1" ht="178.5">
      <c r="A47" s="45" t="s">
        <v>599</v>
      </c>
      <c r="B47" s="47" t="s">
        <v>57</v>
      </c>
      <c r="C47" s="81" t="s">
        <v>319</v>
      </c>
      <c r="D47" s="45" t="s">
        <v>33</v>
      </c>
      <c r="E47" s="117"/>
      <c r="F47" s="45" t="s">
        <v>907</v>
      </c>
      <c r="G47" s="45" t="s">
        <v>927</v>
      </c>
      <c r="H47" s="45"/>
      <c r="I47" s="82" t="s">
        <v>1022</v>
      </c>
      <c r="J47" s="82"/>
      <c r="K47" s="45" t="s">
        <v>166</v>
      </c>
      <c r="L47" s="44"/>
      <c r="M47" s="132"/>
      <c r="N47" s="43"/>
      <c r="O47" s="55" t="s">
        <v>1010</v>
      </c>
      <c r="P47" s="43"/>
      <c r="Q47" s="113">
        <f t="shared" si="5"/>
        <v>0</v>
      </c>
      <c r="R47" s="113">
        <f t="shared" si="6"/>
        <v>0</v>
      </c>
      <c r="S47" s="113">
        <f t="shared" si="7"/>
        <v>0</v>
      </c>
      <c r="T47" s="113">
        <f t="shared" si="8"/>
        <v>0</v>
      </c>
      <c r="U47" s="113">
        <f t="shared" si="9"/>
        <v>0</v>
      </c>
    </row>
    <row r="48" spans="1:21" s="59" customFormat="1" ht="63.75">
      <c r="A48" s="45" t="s">
        <v>600</v>
      </c>
      <c r="B48" s="47" t="s">
        <v>57</v>
      </c>
      <c r="C48" s="81" t="s">
        <v>320</v>
      </c>
      <c r="D48" s="45" t="s">
        <v>33</v>
      </c>
      <c r="E48" s="117"/>
      <c r="F48" s="45" t="s">
        <v>907</v>
      </c>
      <c r="G48" s="45" t="s">
        <v>927</v>
      </c>
      <c r="H48" s="45"/>
      <c r="I48" s="82" t="s">
        <v>1022</v>
      </c>
      <c r="J48" s="82"/>
      <c r="K48" s="45" t="s">
        <v>166</v>
      </c>
      <c r="L48" s="44"/>
      <c r="M48" s="132"/>
      <c r="N48" s="43"/>
      <c r="O48" s="55" t="s">
        <v>1010</v>
      </c>
      <c r="P48" s="43"/>
      <c r="Q48" s="113">
        <f t="shared" si="5"/>
        <v>0</v>
      </c>
      <c r="R48" s="113">
        <f t="shared" si="6"/>
        <v>0</v>
      </c>
      <c r="S48" s="113">
        <f t="shared" si="7"/>
        <v>0</v>
      </c>
      <c r="T48" s="113">
        <f t="shared" si="8"/>
        <v>0</v>
      </c>
      <c r="U48" s="113">
        <f t="shared" si="9"/>
        <v>0</v>
      </c>
    </row>
    <row r="49" spans="1:21" s="59" customFormat="1" ht="51">
      <c r="A49" s="45" t="s">
        <v>601</v>
      </c>
      <c r="B49" s="47" t="s">
        <v>57</v>
      </c>
      <c r="C49" s="81" t="s">
        <v>321</v>
      </c>
      <c r="D49" s="45" t="s">
        <v>33</v>
      </c>
      <c r="E49" s="117"/>
      <c r="F49" s="45" t="s">
        <v>907</v>
      </c>
      <c r="G49" s="45" t="s">
        <v>927</v>
      </c>
      <c r="H49" s="45"/>
      <c r="I49" s="82" t="s">
        <v>1022</v>
      </c>
      <c r="J49" s="82" t="s">
        <v>1022</v>
      </c>
      <c r="K49" s="45" t="s">
        <v>166</v>
      </c>
      <c r="L49" s="44"/>
      <c r="M49" s="132"/>
      <c r="N49" s="43"/>
      <c r="O49" s="55" t="s">
        <v>1010</v>
      </c>
      <c r="P49" s="43"/>
      <c r="Q49" s="113">
        <f t="shared" si="5"/>
        <v>0</v>
      </c>
      <c r="R49" s="113">
        <f t="shared" si="6"/>
        <v>0</v>
      </c>
      <c r="S49" s="113">
        <f t="shared" si="7"/>
        <v>0</v>
      </c>
      <c r="T49" s="113">
        <f t="shared" si="8"/>
        <v>0</v>
      </c>
      <c r="U49" s="113">
        <f t="shared" si="9"/>
        <v>0</v>
      </c>
    </row>
    <row r="50" spans="1:21" s="59" customFormat="1" ht="76.5">
      <c r="A50" s="45" t="s">
        <v>602</v>
      </c>
      <c r="B50" s="47" t="s">
        <v>57</v>
      </c>
      <c r="C50" s="81" t="s">
        <v>322</v>
      </c>
      <c r="D50" s="45" t="s">
        <v>167</v>
      </c>
      <c r="E50" s="117"/>
      <c r="F50" s="45" t="s">
        <v>907</v>
      </c>
      <c r="G50" s="45" t="s">
        <v>928</v>
      </c>
      <c r="H50" s="45"/>
      <c r="I50" s="82" t="s">
        <v>1022</v>
      </c>
      <c r="J50" s="82" t="s">
        <v>1022</v>
      </c>
      <c r="K50" s="45" t="s">
        <v>166</v>
      </c>
      <c r="L50" s="44"/>
      <c r="M50" s="132"/>
      <c r="N50" s="43"/>
      <c r="O50" s="55" t="s">
        <v>1010</v>
      </c>
      <c r="P50" s="43"/>
      <c r="Q50" s="113">
        <f t="shared" si="5"/>
        <v>0</v>
      </c>
      <c r="R50" s="113">
        <f t="shared" si="6"/>
        <v>0</v>
      </c>
      <c r="S50" s="113">
        <f t="shared" si="7"/>
        <v>0</v>
      </c>
      <c r="T50" s="113">
        <f t="shared" si="8"/>
        <v>0</v>
      </c>
      <c r="U50" s="113">
        <f t="shared" si="9"/>
        <v>0</v>
      </c>
    </row>
    <row r="51" spans="1:21" s="59" customFormat="1" ht="38.25">
      <c r="A51" s="45" t="s">
        <v>603</v>
      </c>
      <c r="B51" s="47" t="s">
        <v>57</v>
      </c>
      <c r="C51" s="81" t="s">
        <v>323</v>
      </c>
      <c r="D51" s="45" t="s">
        <v>169</v>
      </c>
      <c r="E51" s="117"/>
      <c r="F51" s="45" t="s">
        <v>907</v>
      </c>
      <c r="G51" s="45" t="s">
        <v>929</v>
      </c>
      <c r="H51" s="45"/>
      <c r="I51" s="82" t="s">
        <v>1022</v>
      </c>
      <c r="J51" s="82"/>
      <c r="K51" s="45" t="s">
        <v>153</v>
      </c>
      <c r="L51" s="44" t="s">
        <v>168</v>
      </c>
      <c r="M51" s="132"/>
      <c r="N51" s="43"/>
      <c r="O51" s="55" t="s">
        <v>1010</v>
      </c>
      <c r="P51" s="43"/>
      <c r="Q51" s="113">
        <f t="shared" si="5"/>
        <v>0</v>
      </c>
      <c r="R51" s="113">
        <f t="shared" si="6"/>
        <v>0</v>
      </c>
      <c r="S51" s="113">
        <f t="shared" si="7"/>
        <v>0</v>
      </c>
      <c r="T51" s="113">
        <f t="shared" si="8"/>
        <v>0</v>
      </c>
      <c r="U51" s="113">
        <f t="shared" si="9"/>
        <v>0</v>
      </c>
    </row>
    <row r="52" spans="1:21" s="59" customFormat="1" ht="25.5">
      <c r="A52" s="45" t="s">
        <v>687</v>
      </c>
      <c r="B52" s="47" t="s">
        <v>57</v>
      </c>
      <c r="C52" s="81" t="s">
        <v>324</v>
      </c>
      <c r="D52" s="45" t="s">
        <v>169</v>
      </c>
      <c r="E52" s="117"/>
      <c r="F52" s="45" t="s">
        <v>907</v>
      </c>
      <c r="G52" s="45" t="s">
        <v>929</v>
      </c>
      <c r="H52" s="45"/>
      <c r="I52" s="82" t="s">
        <v>1022</v>
      </c>
      <c r="J52" s="82"/>
      <c r="K52" s="45" t="s">
        <v>153</v>
      </c>
      <c r="L52" s="44" t="s">
        <v>168</v>
      </c>
      <c r="M52" s="132"/>
      <c r="N52" s="43"/>
      <c r="O52" s="55" t="s">
        <v>1010</v>
      </c>
      <c r="P52" s="43"/>
      <c r="Q52" s="113">
        <f t="shared" si="5"/>
        <v>0</v>
      </c>
      <c r="R52" s="113">
        <f t="shared" si="6"/>
        <v>0</v>
      </c>
      <c r="S52" s="113">
        <f t="shared" si="7"/>
        <v>0</v>
      </c>
      <c r="T52" s="113">
        <f t="shared" si="8"/>
        <v>0</v>
      </c>
      <c r="U52" s="113">
        <f t="shared" si="9"/>
        <v>0</v>
      </c>
    </row>
    <row r="53" spans="1:21" s="59" customFormat="1" ht="63.75">
      <c r="A53" s="45" t="s">
        <v>688</v>
      </c>
      <c r="B53" s="47" t="s">
        <v>57</v>
      </c>
      <c r="C53" s="81" t="s">
        <v>325</v>
      </c>
      <c r="D53" s="45" t="s">
        <v>169</v>
      </c>
      <c r="E53" s="117"/>
      <c r="F53" s="45" t="s">
        <v>907</v>
      </c>
      <c r="G53" s="45" t="s">
        <v>929</v>
      </c>
      <c r="H53" s="45"/>
      <c r="I53" s="82" t="s">
        <v>1022</v>
      </c>
      <c r="J53" s="82" t="s">
        <v>1022</v>
      </c>
      <c r="K53" s="45" t="s">
        <v>153</v>
      </c>
      <c r="L53" s="44" t="s">
        <v>168</v>
      </c>
      <c r="M53" s="132"/>
      <c r="N53" s="43"/>
      <c r="O53" s="55" t="s">
        <v>1010</v>
      </c>
      <c r="P53" s="43"/>
      <c r="Q53" s="113">
        <f t="shared" si="5"/>
        <v>0</v>
      </c>
      <c r="R53" s="113">
        <f t="shared" si="6"/>
        <v>0</v>
      </c>
      <c r="S53" s="113">
        <f t="shared" si="7"/>
        <v>0</v>
      </c>
      <c r="T53" s="113">
        <f t="shared" si="8"/>
        <v>0</v>
      </c>
      <c r="U53" s="113">
        <f t="shared" si="9"/>
        <v>0</v>
      </c>
    </row>
    <row r="54" spans="1:21" s="59" customFormat="1" ht="25.5">
      <c r="A54" s="45" t="s">
        <v>689</v>
      </c>
      <c r="B54" s="47" t="s">
        <v>57</v>
      </c>
      <c r="C54" s="81" t="s">
        <v>471</v>
      </c>
      <c r="D54" s="45" t="s">
        <v>169</v>
      </c>
      <c r="E54" s="117"/>
      <c r="F54" s="45" t="s">
        <v>907</v>
      </c>
      <c r="G54" s="45" t="s">
        <v>929</v>
      </c>
      <c r="H54" s="45"/>
      <c r="I54" s="82" t="s">
        <v>1022</v>
      </c>
      <c r="J54" s="82"/>
      <c r="K54" s="45" t="s">
        <v>153</v>
      </c>
      <c r="L54" s="44" t="s">
        <v>168</v>
      </c>
      <c r="M54" s="132"/>
      <c r="N54" s="43"/>
      <c r="O54" s="55" t="s">
        <v>1010</v>
      </c>
      <c r="P54" s="43"/>
      <c r="Q54" s="113">
        <f t="shared" si="5"/>
        <v>0</v>
      </c>
      <c r="R54" s="113">
        <f t="shared" si="6"/>
        <v>0</v>
      </c>
      <c r="S54" s="113">
        <f t="shared" si="7"/>
        <v>0</v>
      </c>
      <c r="T54" s="113">
        <f t="shared" si="8"/>
        <v>0</v>
      </c>
      <c r="U54" s="113">
        <f t="shared" si="9"/>
        <v>0</v>
      </c>
    </row>
    <row r="55" spans="1:21" s="59" customFormat="1" ht="63.75">
      <c r="A55" s="45" t="s">
        <v>690</v>
      </c>
      <c r="B55" s="47" t="s">
        <v>57</v>
      </c>
      <c r="C55" s="81" t="s">
        <v>127</v>
      </c>
      <c r="D55" s="45" t="s">
        <v>169</v>
      </c>
      <c r="E55" s="117"/>
      <c r="F55" s="45" t="s">
        <v>907</v>
      </c>
      <c r="G55" s="45" t="s">
        <v>929</v>
      </c>
      <c r="H55" s="45"/>
      <c r="I55" s="82" t="s">
        <v>1022</v>
      </c>
      <c r="J55" s="82"/>
      <c r="K55" s="45" t="s">
        <v>182</v>
      </c>
      <c r="L55" s="44" t="s">
        <v>168</v>
      </c>
      <c r="M55" s="132"/>
      <c r="N55" s="43"/>
      <c r="O55" s="55" t="s">
        <v>1010</v>
      </c>
      <c r="P55" s="43"/>
      <c r="Q55" s="113">
        <f t="shared" si="5"/>
        <v>0</v>
      </c>
      <c r="R55" s="113">
        <f t="shared" si="6"/>
        <v>0</v>
      </c>
      <c r="S55" s="113">
        <f t="shared" si="7"/>
        <v>0</v>
      </c>
      <c r="T55" s="113">
        <f t="shared" si="8"/>
        <v>0</v>
      </c>
      <c r="U55" s="113">
        <f t="shared" si="9"/>
        <v>0</v>
      </c>
    </row>
    <row r="56" spans="1:21" s="59" customFormat="1" ht="51">
      <c r="A56" s="45" t="s">
        <v>691</v>
      </c>
      <c r="B56" s="47" t="s">
        <v>57</v>
      </c>
      <c r="C56" s="81" t="s">
        <v>128</v>
      </c>
      <c r="D56" s="45" t="s">
        <v>169</v>
      </c>
      <c r="E56" s="117"/>
      <c r="F56" s="45" t="s">
        <v>907</v>
      </c>
      <c r="G56" s="45" t="s">
        <v>929</v>
      </c>
      <c r="H56" s="45"/>
      <c r="I56" s="82" t="s">
        <v>1022</v>
      </c>
      <c r="J56" s="82"/>
      <c r="K56" s="45" t="s">
        <v>153</v>
      </c>
      <c r="L56" s="44" t="s">
        <v>168</v>
      </c>
      <c r="M56" s="132"/>
      <c r="N56" s="43"/>
      <c r="O56" s="55" t="s">
        <v>1010</v>
      </c>
      <c r="P56" s="43"/>
      <c r="Q56" s="113">
        <f t="shared" si="5"/>
        <v>0</v>
      </c>
      <c r="R56" s="113">
        <f t="shared" si="6"/>
        <v>0</v>
      </c>
      <c r="S56" s="113">
        <f t="shared" si="7"/>
        <v>0</v>
      </c>
      <c r="T56" s="113">
        <f t="shared" si="8"/>
        <v>0</v>
      </c>
      <c r="U56" s="113">
        <f t="shared" si="9"/>
        <v>0</v>
      </c>
    </row>
    <row r="57" spans="1:21" s="59" customFormat="1" ht="178.5">
      <c r="A57" s="45" t="s">
        <v>692</v>
      </c>
      <c r="B57" s="47" t="s">
        <v>57</v>
      </c>
      <c r="C57" s="81" t="s">
        <v>326</v>
      </c>
      <c r="D57" s="45" t="s">
        <v>169</v>
      </c>
      <c r="E57" s="117"/>
      <c r="F57" s="45" t="s">
        <v>907</v>
      </c>
      <c r="G57" s="45" t="s">
        <v>929</v>
      </c>
      <c r="H57" s="45"/>
      <c r="I57" s="82" t="s">
        <v>1022</v>
      </c>
      <c r="J57" s="82" t="s">
        <v>1022</v>
      </c>
      <c r="K57" s="45" t="s">
        <v>153</v>
      </c>
      <c r="L57" s="44" t="s">
        <v>168</v>
      </c>
      <c r="M57" s="132"/>
      <c r="N57" s="43"/>
      <c r="O57" s="55" t="s">
        <v>1010</v>
      </c>
      <c r="P57" s="43"/>
      <c r="Q57" s="113">
        <f t="shared" si="5"/>
        <v>0</v>
      </c>
      <c r="R57" s="113">
        <f t="shared" si="6"/>
        <v>0</v>
      </c>
      <c r="S57" s="113">
        <f t="shared" si="7"/>
        <v>0</v>
      </c>
      <c r="T57" s="113">
        <f t="shared" si="8"/>
        <v>0</v>
      </c>
      <c r="U57" s="113">
        <f t="shared" si="9"/>
        <v>0</v>
      </c>
    </row>
    <row r="58" spans="1:21" s="59" customFormat="1" ht="51">
      <c r="A58" s="45" t="s">
        <v>693</v>
      </c>
      <c r="B58" s="47" t="s">
        <v>57</v>
      </c>
      <c r="C58" s="81" t="s">
        <v>327</v>
      </c>
      <c r="D58" s="45" t="s">
        <v>169</v>
      </c>
      <c r="E58" s="117"/>
      <c r="F58" s="45" t="s">
        <v>907</v>
      </c>
      <c r="G58" s="45" t="s">
        <v>929</v>
      </c>
      <c r="H58" s="45"/>
      <c r="I58" s="82" t="s">
        <v>1022</v>
      </c>
      <c r="J58" s="82"/>
      <c r="K58" s="45" t="s">
        <v>153</v>
      </c>
      <c r="L58" s="44" t="s">
        <v>170</v>
      </c>
      <c r="M58" s="132"/>
      <c r="N58" s="43"/>
      <c r="O58" s="55" t="s">
        <v>1010</v>
      </c>
      <c r="P58" s="43"/>
      <c r="Q58" s="113">
        <f t="shared" si="5"/>
        <v>0</v>
      </c>
      <c r="R58" s="113">
        <f t="shared" si="6"/>
        <v>0</v>
      </c>
      <c r="S58" s="113">
        <f t="shared" si="7"/>
        <v>0</v>
      </c>
      <c r="T58" s="113">
        <f t="shared" si="8"/>
        <v>0</v>
      </c>
      <c r="U58" s="113">
        <f t="shared" si="9"/>
        <v>0</v>
      </c>
    </row>
    <row r="59" spans="1:21" s="59" customFormat="1" ht="102">
      <c r="A59" s="45" t="s">
        <v>694</v>
      </c>
      <c r="B59" s="47" t="s">
        <v>57</v>
      </c>
      <c r="C59" s="81" t="s">
        <v>472</v>
      </c>
      <c r="D59" s="45" t="s">
        <v>169</v>
      </c>
      <c r="E59" s="117"/>
      <c r="F59" s="45" t="s">
        <v>907</v>
      </c>
      <c r="G59" s="45" t="s">
        <v>930</v>
      </c>
      <c r="H59" s="45"/>
      <c r="I59" s="82" t="s">
        <v>1022</v>
      </c>
      <c r="J59" s="82"/>
      <c r="K59" s="45" t="s">
        <v>182</v>
      </c>
      <c r="L59" s="44" t="s">
        <v>171</v>
      </c>
      <c r="M59" s="132"/>
      <c r="N59" s="43"/>
      <c r="O59" s="55" t="s">
        <v>1010</v>
      </c>
      <c r="P59" s="43"/>
      <c r="Q59" s="113">
        <f t="shared" si="5"/>
        <v>0</v>
      </c>
      <c r="R59" s="113">
        <f t="shared" si="6"/>
        <v>0</v>
      </c>
      <c r="S59" s="113">
        <f t="shared" si="7"/>
        <v>0</v>
      </c>
      <c r="T59" s="113">
        <f t="shared" si="8"/>
        <v>0</v>
      </c>
      <c r="U59" s="113">
        <f t="shared" si="9"/>
        <v>0</v>
      </c>
    </row>
    <row r="60" spans="1:21" s="59" customFormat="1" ht="63.75">
      <c r="A60" s="45" t="s">
        <v>695</v>
      </c>
      <c r="B60" s="47" t="s">
        <v>57</v>
      </c>
      <c r="C60" s="81" t="s">
        <v>473</v>
      </c>
      <c r="D60" s="45" t="s">
        <v>169</v>
      </c>
      <c r="E60" s="117"/>
      <c r="F60" s="45" t="s">
        <v>907</v>
      </c>
      <c r="G60" s="45" t="s">
        <v>930</v>
      </c>
      <c r="H60" s="45"/>
      <c r="I60" s="82" t="s">
        <v>1022</v>
      </c>
      <c r="J60" s="82"/>
      <c r="K60" s="45" t="s">
        <v>153</v>
      </c>
      <c r="L60" s="44" t="s">
        <v>172</v>
      </c>
      <c r="M60" s="132"/>
      <c r="N60" s="43"/>
      <c r="O60" s="55" t="s">
        <v>1010</v>
      </c>
      <c r="P60" s="43"/>
      <c r="Q60" s="113">
        <f t="shared" si="5"/>
        <v>0</v>
      </c>
      <c r="R60" s="113">
        <f t="shared" si="6"/>
        <v>0</v>
      </c>
      <c r="S60" s="113">
        <f t="shared" si="7"/>
        <v>0</v>
      </c>
      <c r="T60" s="113">
        <f t="shared" si="8"/>
        <v>0</v>
      </c>
      <c r="U60" s="113">
        <f t="shared" si="9"/>
        <v>0</v>
      </c>
    </row>
    <row r="61" spans="1:21" s="59" customFormat="1" ht="76.5">
      <c r="A61" s="45" t="s">
        <v>696</v>
      </c>
      <c r="B61" s="47" t="s">
        <v>57</v>
      </c>
      <c r="C61" s="81" t="s">
        <v>328</v>
      </c>
      <c r="D61" s="45" t="s">
        <v>169</v>
      </c>
      <c r="E61" s="117"/>
      <c r="F61" s="45" t="s">
        <v>907</v>
      </c>
      <c r="G61" s="45" t="s">
        <v>931</v>
      </c>
      <c r="H61" s="45"/>
      <c r="I61" s="82" t="s">
        <v>1022</v>
      </c>
      <c r="J61" s="82"/>
      <c r="K61" s="45" t="s">
        <v>153</v>
      </c>
      <c r="L61" s="44" t="s">
        <v>171</v>
      </c>
      <c r="M61" s="132"/>
      <c r="N61" s="43"/>
      <c r="O61" s="55" t="s">
        <v>1010</v>
      </c>
      <c r="P61" s="43"/>
      <c r="Q61" s="113">
        <f t="shared" si="5"/>
        <v>0</v>
      </c>
      <c r="R61" s="113">
        <f t="shared" si="6"/>
        <v>0</v>
      </c>
      <c r="S61" s="113">
        <f t="shared" si="7"/>
        <v>0</v>
      </c>
      <c r="T61" s="113">
        <f t="shared" si="8"/>
        <v>0</v>
      </c>
      <c r="U61" s="113">
        <f t="shared" si="9"/>
        <v>0</v>
      </c>
    </row>
    <row r="62" spans="1:21" s="59" customFormat="1" ht="38.25">
      <c r="A62" s="45" t="s">
        <v>697</v>
      </c>
      <c r="B62" s="47" t="s">
        <v>57</v>
      </c>
      <c r="C62" s="81" t="s">
        <v>1069</v>
      </c>
      <c r="D62" s="45" t="s">
        <v>169</v>
      </c>
      <c r="E62" s="117"/>
      <c r="F62" s="45" t="s">
        <v>907</v>
      </c>
      <c r="G62" s="45" t="s">
        <v>931</v>
      </c>
      <c r="H62" s="45"/>
      <c r="I62" s="82" t="s">
        <v>1022</v>
      </c>
      <c r="J62" s="82"/>
      <c r="K62" s="45" t="s">
        <v>153</v>
      </c>
      <c r="L62" s="44" t="s">
        <v>171</v>
      </c>
      <c r="M62" s="132"/>
      <c r="N62" s="43"/>
      <c r="O62" s="55" t="s">
        <v>1010</v>
      </c>
      <c r="P62" s="43"/>
      <c r="Q62" s="113">
        <f t="shared" si="5"/>
        <v>0</v>
      </c>
      <c r="R62" s="113">
        <f t="shared" si="6"/>
        <v>0</v>
      </c>
      <c r="S62" s="113">
        <f t="shared" si="7"/>
        <v>0</v>
      </c>
      <c r="T62" s="113">
        <f t="shared" si="8"/>
        <v>0</v>
      </c>
      <c r="U62" s="113">
        <f t="shared" si="9"/>
        <v>0</v>
      </c>
    </row>
    <row r="63" spans="1:21" s="59" customFormat="1" ht="25.5">
      <c r="A63" s="45" t="s">
        <v>698</v>
      </c>
      <c r="B63" s="47" t="s">
        <v>57</v>
      </c>
      <c r="C63" s="81" t="s">
        <v>474</v>
      </c>
      <c r="D63" s="45" t="s">
        <v>169</v>
      </c>
      <c r="E63" s="117"/>
      <c r="F63" s="45" t="s">
        <v>907</v>
      </c>
      <c r="G63" s="45" t="s">
        <v>931</v>
      </c>
      <c r="H63" s="45"/>
      <c r="I63" s="82" t="s">
        <v>1022</v>
      </c>
      <c r="J63" s="82" t="s">
        <v>1022</v>
      </c>
      <c r="K63" s="45" t="s">
        <v>153</v>
      </c>
      <c r="L63" s="44" t="s">
        <v>171</v>
      </c>
      <c r="M63" s="132"/>
      <c r="N63" s="43"/>
      <c r="O63" s="55" t="s">
        <v>1010</v>
      </c>
      <c r="P63" s="43"/>
      <c r="Q63" s="113">
        <f t="shared" si="5"/>
        <v>0</v>
      </c>
      <c r="R63" s="113">
        <f t="shared" si="6"/>
        <v>0</v>
      </c>
      <c r="S63" s="113">
        <f t="shared" si="7"/>
        <v>0</v>
      </c>
      <c r="T63" s="113">
        <f t="shared" si="8"/>
        <v>0</v>
      </c>
      <c r="U63" s="113">
        <f t="shared" si="9"/>
        <v>0</v>
      </c>
    </row>
    <row r="64" spans="1:21" s="59" customFormat="1" ht="25.5">
      <c r="A64" s="45" t="s">
        <v>699</v>
      </c>
      <c r="B64" s="47" t="s">
        <v>57</v>
      </c>
      <c r="C64" s="81" t="s">
        <v>1070</v>
      </c>
      <c r="D64" s="45" t="s">
        <v>169</v>
      </c>
      <c r="E64" s="117"/>
      <c r="F64" s="45" t="s">
        <v>907</v>
      </c>
      <c r="G64" s="45" t="s">
        <v>931</v>
      </c>
      <c r="H64" s="45"/>
      <c r="I64" s="82" t="s">
        <v>1022</v>
      </c>
      <c r="J64" s="82"/>
      <c r="K64" s="45" t="s">
        <v>153</v>
      </c>
      <c r="L64" s="44" t="s">
        <v>171</v>
      </c>
      <c r="M64" s="132"/>
      <c r="N64" s="43"/>
      <c r="O64" s="55" t="s">
        <v>1010</v>
      </c>
      <c r="P64" s="43"/>
      <c r="Q64" s="113">
        <f t="shared" si="5"/>
        <v>0</v>
      </c>
      <c r="R64" s="113">
        <f t="shared" si="6"/>
        <v>0</v>
      </c>
      <c r="S64" s="113">
        <f t="shared" si="7"/>
        <v>0</v>
      </c>
      <c r="T64" s="113">
        <f t="shared" si="8"/>
        <v>0</v>
      </c>
      <c r="U64" s="113">
        <f t="shared" si="9"/>
        <v>0</v>
      </c>
    </row>
    <row r="65" spans="1:21" s="59" customFormat="1" ht="25.5">
      <c r="A65" s="45" t="s">
        <v>700</v>
      </c>
      <c r="B65" s="47" t="s">
        <v>57</v>
      </c>
      <c r="C65" s="81" t="s">
        <v>1071</v>
      </c>
      <c r="D65" s="45" t="s">
        <v>169</v>
      </c>
      <c r="E65" s="117"/>
      <c r="F65" s="45" t="s">
        <v>907</v>
      </c>
      <c r="G65" s="45" t="s">
        <v>931</v>
      </c>
      <c r="H65" s="45"/>
      <c r="I65" s="82" t="s">
        <v>1022</v>
      </c>
      <c r="J65" s="82"/>
      <c r="K65" s="45" t="s">
        <v>153</v>
      </c>
      <c r="L65" s="44" t="s">
        <v>171</v>
      </c>
      <c r="M65" s="132"/>
      <c r="N65" s="43"/>
      <c r="O65" s="55" t="s">
        <v>1010</v>
      </c>
      <c r="P65" s="43"/>
      <c r="Q65" s="113">
        <f t="shared" si="5"/>
        <v>0</v>
      </c>
      <c r="R65" s="113">
        <f t="shared" si="6"/>
        <v>0</v>
      </c>
      <c r="S65" s="113">
        <f t="shared" si="7"/>
        <v>0</v>
      </c>
      <c r="T65" s="113">
        <f t="shared" si="8"/>
        <v>0</v>
      </c>
      <c r="U65" s="113">
        <f t="shared" si="9"/>
        <v>0</v>
      </c>
    </row>
    <row r="66" spans="1:21" s="59" customFormat="1" ht="25.5">
      <c r="A66" s="45" t="s">
        <v>701</v>
      </c>
      <c r="B66" s="47" t="s">
        <v>57</v>
      </c>
      <c r="C66" s="81" t="s">
        <v>475</v>
      </c>
      <c r="D66" s="45" t="s">
        <v>169</v>
      </c>
      <c r="E66" s="117"/>
      <c r="F66" s="45" t="s">
        <v>907</v>
      </c>
      <c r="G66" s="45" t="s">
        <v>931</v>
      </c>
      <c r="H66" s="45"/>
      <c r="I66" s="82" t="s">
        <v>1022</v>
      </c>
      <c r="J66" s="82"/>
      <c r="K66" s="45" t="s">
        <v>153</v>
      </c>
      <c r="L66" s="44" t="s">
        <v>171</v>
      </c>
      <c r="M66" s="132"/>
      <c r="N66" s="43"/>
      <c r="O66" s="55" t="s">
        <v>1010</v>
      </c>
      <c r="P66" s="43"/>
      <c r="Q66" s="113">
        <f t="shared" si="5"/>
        <v>0</v>
      </c>
      <c r="R66" s="113">
        <f t="shared" si="6"/>
        <v>0</v>
      </c>
      <c r="S66" s="113">
        <f t="shared" si="7"/>
        <v>0</v>
      </c>
      <c r="T66" s="113">
        <f t="shared" si="8"/>
        <v>0</v>
      </c>
      <c r="U66" s="113">
        <f t="shared" si="9"/>
        <v>0</v>
      </c>
    </row>
    <row r="67" spans="1:21" s="59" customFormat="1" ht="25.5">
      <c r="A67" s="45" t="s">
        <v>702</v>
      </c>
      <c r="B67" s="47" t="s">
        <v>57</v>
      </c>
      <c r="C67" s="81" t="s">
        <v>1072</v>
      </c>
      <c r="D67" s="45" t="s">
        <v>169</v>
      </c>
      <c r="E67" s="117"/>
      <c r="F67" s="45" t="s">
        <v>907</v>
      </c>
      <c r="G67" s="45" t="s">
        <v>932</v>
      </c>
      <c r="H67" s="45"/>
      <c r="I67" s="82" t="s">
        <v>1022</v>
      </c>
      <c r="J67" s="82"/>
      <c r="K67" s="45" t="s">
        <v>153</v>
      </c>
      <c r="L67" s="44" t="s">
        <v>171</v>
      </c>
      <c r="M67" s="132"/>
      <c r="N67" s="43"/>
      <c r="O67" s="55" t="s">
        <v>1010</v>
      </c>
      <c r="P67" s="43"/>
      <c r="Q67" s="113">
        <f t="shared" si="5"/>
        <v>0</v>
      </c>
      <c r="R67" s="113">
        <f t="shared" si="6"/>
        <v>0</v>
      </c>
      <c r="S67" s="113">
        <f t="shared" si="7"/>
        <v>0</v>
      </c>
      <c r="T67" s="113">
        <f t="shared" si="8"/>
        <v>0</v>
      </c>
      <c r="U67" s="113">
        <f t="shared" si="9"/>
        <v>0</v>
      </c>
    </row>
    <row r="68" spans="1:21" s="59" customFormat="1" ht="25.5">
      <c r="A68" s="45" t="s">
        <v>703</v>
      </c>
      <c r="B68" s="47" t="s">
        <v>57</v>
      </c>
      <c r="C68" s="81" t="s">
        <v>476</v>
      </c>
      <c r="D68" s="45" t="s">
        <v>169</v>
      </c>
      <c r="E68" s="117"/>
      <c r="F68" s="45" t="s">
        <v>907</v>
      </c>
      <c r="G68" s="45" t="s">
        <v>932</v>
      </c>
      <c r="H68" s="45"/>
      <c r="I68" s="82" t="s">
        <v>1022</v>
      </c>
      <c r="J68" s="82"/>
      <c r="K68" s="45" t="s">
        <v>153</v>
      </c>
      <c r="L68" s="44" t="s">
        <v>171</v>
      </c>
      <c r="M68" s="132"/>
      <c r="N68" s="43"/>
      <c r="O68" s="55" t="s">
        <v>1010</v>
      </c>
      <c r="P68" s="43"/>
      <c r="Q68" s="113">
        <f t="shared" si="5"/>
        <v>0</v>
      </c>
      <c r="R68" s="113">
        <f t="shared" si="6"/>
        <v>0</v>
      </c>
      <c r="S68" s="113">
        <f t="shared" si="7"/>
        <v>0</v>
      </c>
      <c r="T68" s="113">
        <f t="shared" si="8"/>
        <v>0</v>
      </c>
      <c r="U68" s="113">
        <f t="shared" si="9"/>
        <v>0</v>
      </c>
    </row>
    <row r="69" spans="1:21" s="59" customFormat="1" ht="51">
      <c r="A69" s="45" t="s">
        <v>704</v>
      </c>
      <c r="B69" s="47" t="s">
        <v>57</v>
      </c>
      <c r="C69" s="81" t="s">
        <v>477</v>
      </c>
      <c r="D69" s="45" t="s">
        <v>169</v>
      </c>
      <c r="E69" s="117"/>
      <c r="F69" s="45" t="s">
        <v>907</v>
      </c>
      <c r="G69" s="45" t="s">
        <v>933</v>
      </c>
      <c r="H69" s="45"/>
      <c r="I69" s="82" t="s">
        <v>1022</v>
      </c>
      <c r="J69" s="82" t="s">
        <v>1022</v>
      </c>
      <c r="K69" s="45" t="s">
        <v>153</v>
      </c>
      <c r="L69" s="44" t="s">
        <v>171</v>
      </c>
      <c r="M69" s="132"/>
      <c r="N69" s="43"/>
      <c r="O69" s="55" t="s">
        <v>1010</v>
      </c>
      <c r="P69" s="43"/>
      <c r="Q69" s="113">
        <f t="shared" si="5"/>
        <v>0</v>
      </c>
      <c r="R69" s="113">
        <f t="shared" si="6"/>
        <v>0</v>
      </c>
      <c r="S69" s="113">
        <f t="shared" si="7"/>
        <v>0</v>
      </c>
      <c r="T69" s="113">
        <f t="shared" si="8"/>
        <v>0</v>
      </c>
      <c r="U69" s="113">
        <f t="shared" si="9"/>
        <v>0</v>
      </c>
    </row>
    <row r="70" spans="1:21" s="59" customFormat="1" ht="63.75">
      <c r="A70" s="45" t="s">
        <v>705</v>
      </c>
      <c r="B70" s="47" t="s">
        <v>57</v>
      </c>
      <c r="C70" s="81" t="s">
        <v>1073</v>
      </c>
      <c r="D70" s="45" t="s">
        <v>169</v>
      </c>
      <c r="E70" s="117"/>
      <c r="F70" s="45" t="s">
        <v>907</v>
      </c>
      <c r="G70" s="45" t="s">
        <v>934</v>
      </c>
      <c r="H70" s="45"/>
      <c r="I70" s="82" t="s">
        <v>1022</v>
      </c>
      <c r="J70" s="82" t="s">
        <v>1022</v>
      </c>
      <c r="K70" s="45" t="s">
        <v>153</v>
      </c>
      <c r="L70" s="44" t="s">
        <v>171</v>
      </c>
      <c r="M70" s="132"/>
      <c r="N70" s="43"/>
      <c r="O70" s="55" t="s">
        <v>1010</v>
      </c>
      <c r="P70" s="43"/>
      <c r="Q70" s="113">
        <f aca="true" t="shared" si="10" ref="Q70:Q101">IF(E70="þ",1,0)</f>
        <v>0</v>
      </c>
      <c r="R70" s="113">
        <f aca="true" t="shared" si="11" ref="R70:R101">IF(O70="Conforme",1,0)</f>
        <v>0</v>
      </c>
      <c r="S70" s="113">
        <f aca="true" t="shared" si="12" ref="S70:S101">Q70+R70</f>
        <v>0</v>
      </c>
      <c r="T70" s="113">
        <f aca="true" t="shared" si="13" ref="T70:T101">IF(O70="Non Conforme",1,0)</f>
        <v>0</v>
      </c>
      <c r="U70" s="113">
        <f aca="true" t="shared" si="14" ref="U70:U101">Q70+T70</f>
        <v>0</v>
      </c>
    </row>
    <row r="71" spans="1:21" s="59" customFormat="1" ht="89.25">
      <c r="A71" s="45" t="s">
        <v>706</v>
      </c>
      <c r="B71" s="47" t="s">
        <v>57</v>
      </c>
      <c r="C71" s="81" t="s">
        <v>478</v>
      </c>
      <c r="D71" s="45" t="s">
        <v>169</v>
      </c>
      <c r="E71" s="117"/>
      <c r="F71" s="45" t="s">
        <v>907</v>
      </c>
      <c r="G71" s="45" t="s">
        <v>935</v>
      </c>
      <c r="H71" s="45"/>
      <c r="I71" s="82" t="s">
        <v>1022</v>
      </c>
      <c r="J71" s="82"/>
      <c r="K71" s="45" t="s">
        <v>153</v>
      </c>
      <c r="L71" s="44" t="s">
        <v>173</v>
      </c>
      <c r="M71" s="132"/>
      <c r="N71" s="43"/>
      <c r="O71" s="55" t="s">
        <v>1010</v>
      </c>
      <c r="P71" s="43"/>
      <c r="Q71" s="113">
        <f t="shared" si="10"/>
        <v>0</v>
      </c>
      <c r="R71" s="113">
        <f t="shared" si="11"/>
        <v>0</v>
      </c>
      <c r="S71" s="113">
        <f t="shared" si="12"/>
        <v>0</v>
      </c>
      <c r="T71" s="113">
        <f t="shared" si="13"/>
        <v>0</v>
      </c>
      <c r="U71" s="113">
        <f t="shared" si="14"/>
        <v>0</v>
      </c>
    </row>
    <row r="72" spans="1:21" s="59" customFormat="1" ht="102">
      <c r="A72" s="45" t="s">
        <v>707</v>
      </c>
      <c r="B72" s="47" t="s">
        <v>57</v>
      </c>
      <c r="C72" s="81" t="s">
        <v>968</v>
      </c>
      <c r="D72" s="45" t="s">
        <v>169</v>
      </c>
      <c r="E72" s="117"/>
      <c r="F72" s="45" t="s">
        <v>907</v>
      </c>
      <c r="G72" s="45" t="s">
        <v>935</v>
      </c>
      <c r="H72" s="45"/>
      <c r="I72" s="82" t="s">
        <v>1022</v>
      </c>
      <c r="J72" s="82"/>
      <c r="K72" s="45" t="s">
        <v>153</v>
      </c>
      <c r="L72" s="44" t="s">
        <v>173</v>
      </c>
      <c r="M72" s="132"/>
      <c r="N72" s="43"/>
      <c r="O72" s="55" t="s">
        <v>1010</v>
      </c>
      <c r="P72" s="43"/>
      <c r="Q72" s="113">
        <f t="shared" si="10"/>
        <v>0</v>
      </c>
      <c r="R72" s="113">
        <f t="shared" si="11"/>
        <v>0</v>
      </c>
      <c r="S72" s="113">
        <f t="shared" si="12"/>
        <v>0</v>
      </c>
      <c r="T72" s="113">
        <f t="shared" si="13"/>
        <v>0</v>
      </c>
      <c r="U72" s="113">
        <f t="shared" si="14"/>
        <v>0</v>
      </c>
    </row>
    <row r="73" spans="1:21" s="59" customFormat="1" ht="30" customHeight="1">
      <c r="A73" s="68" t="s">
        <v>501</v>
      </c>
      <c r="B73" s="69"/>
      <c r="C73" s="70" t="s">
        <v>435</v>
      </c>
      <c r="D73" s="91"/>
      <c r="E73" s="79"/>
      <c r="F73" s="80"/>
      <c r="G73" s="80"/>
      <c r="H73" s="68" t="s">
        <v>799</v>
      </c>
      <c r="I73" s="68" t="s">
        <v>799</v>
      </c>
      <c r="J73" s="75" t="s">
        <v>799</v>
      </c>
      <c r="K73" s="75"/>
      <c r="L73" s="80"/>
      <c r="M73" s="131"/>
      <c r="N73" s="80"/>
      <c r="O73" s="78"/>
      <c r="P73" s="78"/>
      <c r="Q73" s="113">
        <f t="shared" si="10"/>
        <v>0</v>
      </c>
      <c r="R73" s="113">
        <f t="shared" si="11"/>
        <v>0</v>
      </c>
      <c r="S73" s="113">
        <f t="shared" si="12"/>
        <v>0</v>
      </c>
      <c r="T73" s="113">
        <f t="shared" si="13"/>
        <v>0</v>
      </c>
      <c r="U73" s="113">
        <f t="shared" si="14"/>
        <v>0</v>
      </c>
    </row>
    <row r="74" spans="1:21" s="59" customFormat="1" ht="76.5">
      <c r="A74" s="45" t="s">
        <v>708</v>
      </c>
      <c r="B74" s="47" t="s">
        <v>57</v>
      </c>
      <c r="C74" s="81" t="s">
        <v>969</v>
      </c>
      <c r="D74" s="90" t="s">
        <v>49</v>
      </c>
      <c r="E74" s="117"/>
      <c r="F74" s="45" t="s">
        <v>907</v>
      </c>
      <c r="G74" s="45" t="s">
        <v>936</v>
      </c>
      <c r="H74" s="45"/>
      <c r="I74" s="82" t="s">
        <v>1022</v>
      </c>
      <c r="J74" s="82"/>
      <c r="K74" s="45" t="s">
        <v>181</v>
      </c>
      <c r="L74" s="44"/>
      <c r="M74" s="132"/>
      <c r="N74" s="43"/>
      <c r="O74" s="55" t="s">
        <v>1010</v>
      </c>
      <c r="P74" s="43"/>
      <c r="Q74" s="113">
        <f t="shared" si="10"/>
        <v>0</v>
      </c>
      <c r="R74" s="113">
        <f t="shared" si="11"/>
        <v>0</v>
      </c>
      <c r="S74" s="113">
        <f t="shared" si="12"/>
        <v>0</v>
      </c>
      <c r="T74" s="113">
        <f t="shared" si="13"/>
        <v>0</v>
      </c>
      <c r="U74" s="113">
        <f t="shared" si="14"/>
        <v>0</v>
      </c>
    </row>
    <row r="75" spans="1:21" s="59" customFormat="1" ht="25.5">
      <c r="A75" s="45" t="s">
        <v>709</v>
      </c>
      <c r="B75" s="47" t="s">
        <v>57</v>
      </c>
      <c r="C75" s="81" t="s">
        <v>970</v>
      </c>
      <c r="D75" s="90" t="s">
        <v>35</v>
      </c>
      <c r="E75" s="117"/>
      <c r="F75" s="45" t="s">
        <v>907</v>
      </c>
      <c r="G75" s="45" t="s">
        <v>937</v>
      </c>
      <c r="H75" s="45"/>
      <c r="I75" s="82" t="s">
        <v>1022</v>
      </c>
      <c r="J75" s="82"/>
      <c r="K75" s="45" t="s">
        <v>182</v>
      </c>
      <c r="L75" s="44" t="s">
        <v>174</v>
      </c>
      <c r="M75" s="132"/>
      <c r="N75" s="43"/>
      <c r="O75" s="55" t="s">
        <v>1010</v>
      </c>
      <c r="P75" s="43"/>
      <c r="Q75" s="113">
        <f t="shared" si="10"/>
        <v>0</v>
      </c>
      <c r="R75" s="113">
        <f t="shared" si="11"/>
        <v>0</v>
      </c>
      <c r="S75" s="113">
        <f t="shared" si="12"/>
        <v>0</v>
      </c>
      <c r="T75" s="113">
        <f t="shared" si="13"/>
        <v>0</v>
      </c>
      <c r="U75" s="113">
        <f t="shared" si="14"/>
        <v>0</v>
      </c>
    </row>
    <row r="76" spans="1:21" s="59" customFormat="1" ht="25.5">
      <c r="A76" s="45" t="s">
        <v>710</v>
      </c>
      <c r="B76" s="47" t="s">
        <v>57</v>
      </c>
      <c r="C76" s="81" t="s">
        <v>442</v>
      </c>
      <c r="D76" s="90" t="s">
        <v>35</v>
      </c>
      <c r="E76" s="117"/>
      <c r="F76" s="45" t="s">
        <v>907</v>
      </c>
      <c r="G76" s="45" t="s">
        <v>937</v>
      </c>
      <c r="H76" s="45"/>
      <c r="I76" s="82" t="s">
        <v>1022</v>
      </c>
      <c r="J76" s="82"/>
      <c r="K76" s="45" t="s">
        <v>182</v>
      </c>
      <c r="L76" s="44" t="s">
        <v>174</v>
      </c>
      <c r="M76" s="132"/>
      <c r="N76" s="43"/>
      <c r="O76" s="55" t="s">
        <v>1010</v>
      </c>
      <c r="P76" s="43"/>
      <c r="Q76" s="113">
        <f t="shared" si="10"/>
        <v>0</v>
      </c>
      <c r="R76" s="113">
        <f t="shared" si="11"/>
        <v>0</v>
      </c>
      <c r="S76" s="113">
        <f t="shared" si="12"/>
        <v>0</v>
      </c>
      <c r="T76" s="113">
        <f t="shared" si="13"/>
        <v>0</v>
      </c>
      <c r="U76" s="113">
        <f t="shared" si="14"/>
        <v>0</v>
      </c>
    </row>
    <row r="77" spans="1:21" s="59" customFormat="1" ht="25.5">
      <c r="A77" s="45" t="s">
        <v>711</v>
      </c>
      <c r="B77" s="47" t="s">
        <v>57</v>
      </c>
      <c r="C77" s="81" t="s">
        <v>790</v>
      </c>
      <c r="D77" s="90" t="s">
        <v>35</v>
      </c>
      <c r="E77" s="117"/>
      <c r="F77" s="45" t="s">
        <v>907</v>
      </c>
      <c r="G77" s="45" t="s">
        <v>937</v>
      </c>
      <c r="H77" s="45"/>
      <c r="I77" s="82" t="s">
        <v>1022</v>
      </c>
      <c r="J77" s="82"/>
      <c r="K77" s="45" t="s">
        <v>182</v>
      </c>
      <c r="L77" s="44" t="s">
        <v>174</v>
      </c>
      <c r="M77" s="132"/>
      <c r="N77" s="43"/>
      <c r="O77" s="55" t="s">
        <v>1010</v>
      </c>
      <c r="P77" s="43"/>
      <c r="Q77" s="113">
        <f t="shared" si="10"/>
        <v>0</v>
      </c>
      <c r="R77" s="113">
        <f t="shared" si="11"/>
        <v>0</v>
      </c>
      <c r="S77" s="113">
        <f t="shared" si="12"/>
        <v>0</v>
      </c>
      <c r="T77" s="113">
        <f t="shared" si="13"/>
        <v>0</v>
      </c>
      <c r="U77" s="113">
        <f t="shared" si="14"/>
        <v>0</v>
      </c>
    </row>
    <row r="78" spans="1:21" s="59" customFormat="1" ht="25.5">
      <c r="A78" s="45" t="s">
        <v>712</v>
      </c>
      <c r="B78" s="47" t="s">
        <v>57</v>
      </c>
      <c r="C78" s="81" t="s">
        <v>791</v>
      </c>
      <c r="D78" s="90" t="s">
        <v>35</v>
      </c>
      <c r="E78" s="117"/>
      <c r="F78" s="45" t="s">
        <v>907</v>
      </c>
      <c r="G78" s="45" t="s">
        <v>937</v>
      </c>
      <c r="H78" s="45"/>
      <c r="I78" s="82" t="s">
        <v>1022</v>
      </c>
      <c r="J78" s="82"/>
      <c r="K78" s="45" t="s">
        <v>182</v>
      </c>
      <c r="L78" s="44" t="s">
        <v>174</v>
      </c>
      <c r="M78" s="132"/>
      <c r="N78" s="43"/>
      <c r="O78" s="55" t="s">
        <v>1010</v>
      </c>
      <c r="P78" s="43"/>
      <c r="Q78" s="113">
        <f t="shared" si="10"/>
        <v>0</v>
      </c>
      <c r="R78" s="113">
        <f t="shared" si="11"/>
        <v>0</v>
      </c>
      <c r="S78" s="113">
        <f t="shared" si="12"/>
        <v>0</v>
      </c>
      <c r="T78" s="113">
        <f t="shared" si="13"/>
        <v>0</v>
      </c>
      <c r="U78" s="113">
        <f t="shared" si="14"/>
        <v>0</v>
      </c>
    </row>
    <row r="79" spans="1:21" s="59" customFormat="1" ht="51">
      <c r="A79" s="45" t="s">
        <v>713</v>
      </c>
      <c r="B79" s="47" t="s">
        <v>57</v>
      </c>
      <c r="C79" s="81" t="s">
        <v>1074</v>
      </c>
      <c r="D79" s="90" t="s">
        <v>259</v>
      </c>
      <c r="E79" s="117"/>
      <c r="F79" s="45" t="s">
        <v>907</v>
      </c>
      <c r="G79" s="45" t="s">
        <v>938</v>
      </c>
      <c r="H79" s="45"/>
      <c r="I79" s="82" t="s">
        <v>1022</v>
      </c>
      <c r="J79" s="82"/>
      <c r="K79" s="45" t="s">
        <v>182</v>
      </c>
      <c r="L79" s="44" t="s">
        <v>175</v>
      </c>
      <c r="M79" s="132"/>
      <c r="N79" s="43"/>
      <c r="O79" s="55" t="s">
        <v>1010</v>
      </c>
      <c r="P79" s="43"/>
      <c r="Q79" s="113">
        <f t="shared" si="10"/>
        <v>0</v>
      </c>
      <c r="R79" s="113">
        <f t="shared" si="11"/>
        <v>0</v>
      </c>
      <c r="S79" s="113">
        <f t="shared" si="12"/>
        <v>0</v>
      </c>
      <c r="T79" s="113">
        <f t="shared" si="13"/>
        <v>0</v>
      </c>
      <c r="U79" s="113">
        <f t="shared" si="14"/>
        <v>0</v>
      </c>
    </row>
    <row r="80" spans="1:21" s="59" customFormat="1" ht="25.5">
      <c r="A80" s="45" t="s">
        <v>714</v>
      </c>
      <c r="B80" s="47" t="s">
        <v>57</v>
      </c>
      <c r="C80" s="81" t="s">
        <v>792</v>
      </c>
      <c r="D80" s="90" t="s">
        <v>35</v>
      </c>
      <c r="E80" s="117"/>
      <c r="F80" s="45" t="s">
        <v>907</v>
      </c>
      <c r="G80" s="45" t="s">
        <v>938</v>
      </c>
      <c r="H80" s="45"/>
      <c r="I80" s="82" t="s">
        <v>1022</v>
      </c>
      <c r="J80" s="82"/>
      <c r="K80" s="45" t="s">
        <v>182</v>
      </c>
      <c r="L80" s="44" t="s">
        <v>175</v>
      </c>
      <c r="M80" s="132"/>
      <c r="N80" s="43"/>
      <c r="O80" s="55" t="s">
        <v>1010</v>
      </c>
      <c r="P80" s="43"/>
      <c r="Q80" s="113">
        <f t="shared" si="10"/>
        <v>0</v>
      </c>
      <c r="R80" s="113">
        <f t="shared" si="11"/>
        <v>0</v>
      </c>
      <c r="S80" s="113">
        <f t="shared" si="12"/>
        <v>0</v>
      </c>
      <c r="T80" s="113">
        <f t="shared" si="13"/>
        <v>0</v>
      </c>
      <c r="U80" s="113">
        <f t="shared" si="14"/>
        <v>0</v>
      </c>
    </row>
    <row r="81" spans="1:21" s="59" customFormat="1" ht="76.5">
      <c r="A81" s="45" t="s">
        <v>715</v>
      </c>
      <c r="B81" s="47" t="s">
        <v>57</v>
      </c>
      <c r="C81" s="81" t="s">
        <v>191</v>
      </c>
      <c r="D81" s="90" t="s">
        <v>35</v>
      </c>
      <c r="E81" s="117"/>
      <c r="F81" s="45" t="s">
        <v>907</v>
      </c>
      <c r="G81" s="45" t="s">
        <v>899</v>
      </c>
      <c r="H81" s="45"/>
      <c r="I81" s="82" t="s">
        <v>1022</v>
      </c>
      <c r="J81" s="82"/>
      <c r="K81" s="45" t="s">
        <v>182</v>
      </c>
      <c r="L81" s="44" t="s">
        <v>176</v>
      </c>
      <c r="M81" s="132"/>
      <c r="N81" s="43"/>
      <c r="O81" s="55" t="s">
        <v>1010</v>
      </c>
      <c r="P81" s="43"/>
      <c r="Q81" s="113">
        <f t="shared" si="10"/>
        <v>0</v>
      </c>
      <c r="R81" s="113">
        <f t="shared" si="11"/>
        <v>0</v>
      </c>
      <c r="S81" s="113">
        <f t="shared" si="12"/>
        <v>0</v>
      </c>
      <c r="T81" s="113">
        <f t="shared" si="13"/>
        <v>0</v>
      </c>
      <c r="U81" s="113">
        <f t="shared" si="14"/>
        <v>0</v>
      </c>
    </row>
    <row r="82" spans="1:21" s="59" customFormat="1" ht="76.5">
      <c r="A82" s="45" t="s">
        <v>716</v>
      </c>
      <c r="B82" s="47" t="s">
        <v>57</v>
      </c>
      <c r="C82" s="81" t="s">
        <v>793</v>
      </c>
      <c r="D82" s="90" t="s">
        <v>259</v>
      </c>
      <c r="E82" s="117"/>
      <c r="F82" s="45" t="s">
        <v>907</v>
      </c>
      <c r="G82" s="45" t="s">
        <v>899</v>
      </c>
      <c r="H82" s="45"/>
      <c r="I82" s="82" t="s">
        <v>1022</v>
      </c>
      <c r="J82" s="82"/>
      <c r="K82" s="45" t="s">
        <v>182</v>
      </c>
      <c r="L82" s="44" t="s">
        <v>176</v>
      </c>
      <c r="M82" s="132"/>
      <c r="N82" s="43"/>
      <c r="O82" s="55" t="s">
        <v>1010</v>
      </c>
      <c r="P82" s="43"/>
      <c r="Q82" s="113">
        <f t="shared" si="10"/>
        <v>0</v>
      </c>
      <c r="R82" s="113">
        <f t="shared" si="11"/>
        <v>0</v>
      </c>
      <c r="S82" s="113">
        <f t="shared" si="12"/>
        <v>0</v>
      </c>
      <c r="T82" s="113">
        <f t="shared" si="13"/>
        <v>0</v>
      </c>
      <c r="U82" s="113">
        <f t="shared" si="14"/>
        <v>0</v>
      </c>
    </row>
    <row r="83" spans="1:21" s="59" customFormat="1" ht="51">
      <c r="A83" s="45" t="s">
        <v>717</v>
      </c>
      <c r="B83" s="47" t="s">
        <v>57</v>
      </c>
      <c r="C83" s="81" t="s">
        <v>794</v>
      </c>
      <c r="D83" s="90" t="s">
        <v>35</v>
      </c>
      <c r="E83" s="117"/>
      <c r="F83" s="45" t="s">
        <v>907</v>
      </c>
      <c r="G83" s="45" t="s">
        <v>898</v>
      </c>
      <c r="H83" s="45"/>
      <c r="I83" s="82" t="s">
        <v>1022</v>
      </c>
      <c r="J83" s="82"/>
      <c r="K83" s="45" t="s">
        <v>182</v>
      </c>
      <c r="L83" s="44" t="s">
        <v>177</v>
      </c>
      <c r="M83" s="132"/>
      <c r="N83" s="43"/>
      <c r="O83" s="55" t="s">
        <v>1010</v>
      </c>
      <c r="P83" s="43"/>
      <c r="Q83" s="113">
        <f t="shared" si="10"/>
        <v>0</v>
      </c>
      <c r="R83" s="113">
        <f t="shared" si="11"/>
        <v>0</v>
      </c>
      <c r="S83" s="113">
        <f t="shared" si="12"/>
        <v>0</v>
      </c>
      <c r="T83" s="113">
        <f t="shared" si="13"/>
        <v>0</v>
      </c>
      <c r="U83" s="113">
        <f t="shared" si="14"/>
        <v>0</v>
      </c>
    </row>
    <row r="84" spans="1:21" s="59" customFormat="1" ht="140.25">
      <c r="A84" s="45" t="s">
        <v>718</v>
      </c>
      <c r="B84" s="47" t="s">
        <v>57</v>
      </c>
      <c r="C84" s="81" t="s">
        <v>795</v>
      </c>
      <c r="D84" s="90" t="s">
        <v>35</v>
      </c>
      <c r="E84" s="117"/>
      <c r="F84" s="45" t="s">
        <v>907</v>
      </c>
      <c r="G84" s="45" t="s">
        <v>940</v>
      </c>
      <c r="H84" s="45"/>
      <c r="I84" s="82" t="s">
        <v>1022</v>
      </c>
      <c r="J84" s="82"/>
      <c r="K84" s="45" t="s">
        <v>182</v>
      </c>
      <c r="L84" s="44" t="s">
        <v>180</v>
      </c>
      <c r="M84" s="132"/>
      <c r="N84" s="43"/>
      <c r="O84" s="55" t="s">
        <v>1010</v>
      </c>
      <c r="P84" s="43"/>
      <c r="Q84" s="113">
        <f t="shared" si="10"/>
        <v>0</v>
      </c>
      <c r="R84" s="113">
        <f t="shared" si="11"/>
        <v>0</v>
      </c>
      <c r="S84" s="113">
        <f t="shared" si="12"/>
        <v>0</v>
      </c>
      <c r="T84" s="113">
        <f t="shared" si="13"/>
        <v>0</v>
      </c>
      <c r="U84" s="113">
        <f t="shared" si="14"/>
        <v>0</v>
      </c>
    </row>
    <row r="85" spans="1:21" s="59" customFormat="1" ht="127.5">
      <c r="A85" s="45" t="s">
        <v>719</v>
      </c>
      <c r="B85" s="47" t="s">
        <v>57</v>
      </c>
      <c r="C85" s="81" t="s">
        <v>192</v>
      </c>
      <c r="D85" s="90" t="s">
        <v>259</v>
      </c>
      <c r="E85" s="117"/>
      <c r="F85" s="45" t="s">
        <v>907</v>
      </c>
      <c r="G85" s="45" t="s">
        <v>940</v>
      </c>
      <c r="H85" s="45"/>
      <c r="I85" s="82" t="s">
        <v>1022</v>
      </c>
      <c r="J85" s="82"/>
      <c r="K85" s="45" t="s">
        <v>182</v>
      </c>
      <c r="L85" s="44" t="s">
        <v>180</v>
      </c>
      <c r="M85" s="132"/>
      <c r="N85" s="43"/>
      <c r="O85" s="55" t="s">
        <v>1010</v>
      </c>
      <c r="P85" s="43"/>
      <c r="Q85" s="113">
        <f t="shared" si="10"/>
        <v>0</v>
      </c>
      <c r="R85" s="113">
        <f t="shared" si="11"/>
        <v>0</v>
      </c>
      <c r="S85" s="113">
        <f t="shared" si="12"/>
        <v>0</v>
      </c>
      <c r="T85" s="113">
        <f t="shared" si="13"/>
        <v>0</v>
      </c>
      <c r="U85" s="113">
        <f t="shared" si="14"/>
        <v>0</v>
      </c>
    </row>
    <row r="86" spans="1:21" s="59" customFormat="1" ht="25.5">
      <c r="A86" s="45" t="s">
        <v>720</v>
      </c>
      <c r="B86" s="47" t="s">
        <v>57</v>
      </c>
      <c r="C86" s="81" t="s">
        <v>796</v>
      </c>
      <c r="D86" s="90" t="s">
        <v>35</v>
      </c>
      <c r="E86" s="117"/>
      <c r="F86" s="45" t="s">
        <v>907</v>
      </c>
      <c r="G86" s="45" t="s">
        <v>940</v>
      </c>
      <c r="H86" s="45"/>
      <c r="I86" s="82" t="s">
        <v>1022</v>
      </c>
      <c r="J86" s="82"/>
      <c r="K86" s="45" t="s">
        <v>182</v>
      </c>
      <c r="L86" s="44" t="s">
        <v>180</v>
      </c>
      <c r="M86" s="132"/>
      <c r="N86" s="43"/>
      <c r="O86" s="55" t="s">
        <v>1010</v>
      </c>
      <c r="P86" s="43"/>
      <c r="Q86" s="113">
        <f t="shared" si="10"/>
        <v>0</v>
      </c>
      <c r="R86" s="113">
        <f t="shared" si="11"/>
        <v>0</v>
      </c>
      <c r="S86" s="113">
        <f t="shared" si="12"/>
        <v>0</v>
      </c>
      <c r="T86" s="113">
        <f t="shared" si="13"/>
        <v>0</v>
      </c>
      <c r="U86" s="113">
        <f t="shared" si="14"/>
        <v>0</v>
      </c>
    </row>
    <row r="87" spans="1:21" s="59" customFormat="1" ht="25.5">
      <c r="A87" s="45" t="s">
        <v>721</v>
      </c>
      <c r="B87" s="47" t="s">
        <v>57</v>
      </c>
      <c r="C87" s="81" t="s">
        <v>193</v>
      </c>
      <c r="D87" s="90" t="s">
        <v>35</v>
      </c>
      <c r="E87" s="117"/>
      <c r="F87" s="45" t="s">
        <v>907</v>
      </c>
      <c r="G87" s="45" t="s">
        <v>940</v>
      </c>
      <c r="H87" s="45"/>
      <c r="I87" s="82" t="s">
        <v>1022</v>
      </c>
      <c r="J87" s="82"/>
      <c r="K87" s="45" t="s">
        <v>182</v>
      </c>
      <c r="L87" s="44" t="s">
        <v>180</v>
      </c>
      <c r="M87" s="132"/>
      <c r="N87" s="43"/>
      <c r="O87" s="55" t="s">
        <v>1010</v>
      </c>
      <c r="P87" s="43"/>
      <c r="Q87" s="113">
        <f t="shared" si="10"/>
        <v>0</v>
      </c>
      <c r="R87" s="113">
        <f t="shared" si="11"/>
        <v>0</v>
      </c>
      <c r="S87" s="113">
        <f t="shared" si="12"/>
        <v>0</v>
      </c>
      <c r="T87" s="113">
        <f t="shared" si="13"/>
        <v>0</v>
      </c>
      <c r="U87" s="113">
        <f t="shared" si="14"/>
        <v>0</v>
      </c>
    </row>
    <row r="88" spans="1:21" s="59" customFormat="1" ht="51">
      <c r="A88" s="45" t="s">
        <v>722</v>
      </c>
      <c r="B88" s="47" t="s">
        <v>57</v>
      </c>
      <c r="C88" s="81" t="s">
        <v>194</v>
      </c>
      <c r="D88" s="90" t="s">
        <v>35</v>
      </c>
      <c r="E88" s="117"/>
      <c r="F88" s="45" t="s">
        <v>907</v>
      </c>
      <c r="G88" s="45" t="s">
        <v>940</v>
      </c>
      <c r="H88" s="45"/>
      <c r="I88" s="82" t="s">
        <v>1022</v>
      </c>
      <c r="J88" s="82"/>
      <c r="K88" s="45" t="s">
        <v>182</v>
      </c>
      <c r="L88" s="44" t="s">
        <v>180</v>
      </c>
      <c r="M88" s="132"/>
      <c r="N88" s="43"/>
      <c r="O88" s="55" t="s">
        <v>1010</v>
      </c>
      <c r="P88" s="43"/>
      <c r="Q88" s="113">
        <f t="shared" si="10"/>
        <v>0</v>
      </c>
      <c r="R88" s="113">
        <f t="shared" si="11"/>
        <v>0</v>
      </c>
      <c r="S88" s="113">
        <f t="shared" si="12"/>
        <v>0</v>
      </c>
      <c r="T88" s="113">
        <f t="shared" si="13"/>
        <v>0</v>
      </c>
      <c r="U88" s="113">
        <f t="shared" si="14"/>
        <v>0</v>
      </c>
    </row>
    <row r="89" spans="1:21" s="59" customFormat="1" ht="25.5">
      <c r="A89" s="45" t="s">
        <v>723</v>
      </c>
      <c r="B89" s="47" t="s">
        <v>57</v>
      </c>
      <c r="C89" s="81" t="s">
        <v>195</v>
      </c>
      <c r="D89" s="90" t="s">
        <v>35</v>
      </c>
      <c r="E89" s="117"/>
      <c r="F89" s="45" t="s">
        <v>907</v>
      </c>
      <c r="G89" s="45" t="s">
        <v>940</v>
      </c>
      <c r="H89" s="45"/>
      <c r="I89" s="82" t="s">
        <v>1022</v>
      </c>
      <c r="J89" s="82"/>
      <c r="K89" s="45" t="s">
        <v>182</v>
      </c>
      <c r="L89" s="44" t="s">
        <v>180</v>
      </c>
      <c r="M89" s="132"/>
      <c r="N89" s="43"/>
      <c r="O89" s="55" t="s">
        <v>1010</v>
      </c>
      <c r="P89" s="43"/>
      <c r="Q89" s="113">
        <f t="shared" si="10"/>
        <v>0</v>
      </c>
      <c r="R89" s="113">
        <f t="shared" si="11"/>
        <v>0</v>
      </c>
      <c r="S89" s="113">
        <f t="shared" si="12"/>
        <v>0</v>
      </c>
      <c r="T89" s="113">
        <f t="shared" si="13"/>
        <v>0</v>
      </c>
      <c r="U89" s="113">
        <f t="shared" si="14"/>
        <v>0</v>
      </c>
    </row>
    <row r="90" spans="1:21" s="59" customFormat="1" ht="51">
      <c r="A90" s="45" t="s">
        <v>724</v>
      </c>
      <c r="B90" s="47" t="s">
        <v>57</v>
      </c>
      <c r="C90" s="81" t="s">
        <v>196</v>
      </c>
      <c r="D90" s="90" t="s">
        <v>35</v>
      </c>
      <c r="E90" s="117"/>
      <c r="F90" s="45" t="s">
        <v>907</v>
      </c>
      <c r="G90" s="45" t="s">
        <v>940</v>
      </c>
      <c r="H90" s="45"/>
      <c r="I90" s="82" t="s">
        <v>1022</v>
      </c>
      <c r="J90" s="82"/>
      <c r="K90" s="45" t="s">
        <v>182</v>
      </c>
      <c r="L90" s="44" t="s">
        <v>180</v>
      </c>
      <c r="M90" s="132"/>
      <c r="N90" s="43"/>
      <c r="O90" s="55" t="s">
        <v>1010</v>
      </c>
      <c r="P90" s="43"/>
      <c r="Q90" s="113">
        <f t="shared" si="10"/>
        <v>0</v>
      </c>
      <c r="R90" s="113">
        <f t="shared" si="11"/>
        <v>0</v>
      </c>
      <c r="S90" s="113">
        <f t="shared" si="12"/>
        <v>0</v>
      </c>
      <c r="T90" s="113">
        <f t="shared" si="13"/>
        <v>0</v>
      </c>
      <c r="U90" s="113">
        <f t="shared" si="14"/>
        <v>0</v>
      </c>
    </row>
    <row r="91" spans="1:21" s="59" customFormat="1" ht="63.75">
      <c r="A91" s="45" t="s">
        <v>725</v>
      </c>
      <c r="B91" s="47" t="s">
        <v>57</v>
      </c>
      <c r="C91" s="81" t="s">
        <v>197</v>
      </c>
      <c r="D91" s="90" t="s">
        <v>35</v>
      </c>
      <c r="E91" s="117"/>
      <c r="F91" s="45" t="s">
        <v>907</v>
      </c>
      <c r="G91" s="45" t="s">
        <v>940</v>
      </c>
      <c r="H91" s="45"/>
      <c r="I91" s="82" t="s">
        <v>1022</v>
      </c>
      <c r="J91" s="82"/>
      <c r="K91" s="45" t="s">
        <v>182</v>
      </c>
      <c r="L91" s="44" t="s">
        <v>180</v>
      </c>
      <c r="M91" s="132"/>
      <c r="N91" s="43"/>
      <c r="O91" s="55" t="s">
        <v>1010</v>
      </c>
      <c r="P91" s="43"/>
      <c r="Q91" s="113">
        <f t="shared" si="10"/>
        <v>0</v>
      </c>
      <c r="R91" s="113">
        <f t="shared" si="11"/>
        <v>0</v>
      </c>
      <c r="S91" s="113">
        <f t="shared" si="12"/>
        <v>0</v>
      </c>
      <c r="T91" s="113">
        <f t="shared" si="13"/>
        <v>0</v>
      </c>
      <c r="U91" s="113">
        <f t="shared" si="14"/>
        <v>0</v>
      </c>
    </row>
    <row r="92" spans="1:21" s="59" customFormat="1" ht="38.25">
      <c r="A92" s="45" t="s">
        <v>726</v>
      </c>
      <c r="B92" s="47" t="s">
        <v>57</v>
      </c>
      <c r="C92" s="81" t="s">
        <v>797</v>
      </c>
      <c r="D92" s="90" t="s">
        <v>1157</v>
      </c>
      <c r="E92" s="117"/>
      <c r="F92" s="45" t="s">
        <v>907</v>
      </c>
      <c r="G92" s="45" t="s">
        <v>873</v>
      </c>
      <c r="H92" s="45"/>
      <c r="I92" s="82" t="s">
        <v>1022</v>
      </c>
      <c r="J92" s="82"/>
      <c r="K92" s="45" t="s">
        <v>154</v>
      </c>
      <c r="L92" s="44"/>
      <c r="M92" s="132"/>
      <c r="N92" s="43"/>
      <c r="O92" s="55" t="s">
        <v>1010</v>
      </c>
      <c r="P92" s="43"/>
      <c r="Q92" s="113">
        <f t="shared" si="10"/>
        <v>0</v>
      </c>
      <c r="R92" s="113">
        <f t="shared" si="11"/>
        <v>0</v>
      </c>
      <c r="S92" s="113">
        <f t="shared" si="12"/>
        <v>0</v>
      </c>
      <c r="T92" s="113">
        <f t="shared" si="13"/>
        <v>0</v>
      </c>
      <c r="U92" s="113">
        <f t="shared" si="14"/>
        <v>0</v>
      </c>
    </row>
    <row r="93" spans="1:21" s="59" customFormat="1" ht="63.75">
      <c r="A93" s="45" t="s">
        <v>727</v>
      </c>
      <c r="B93" s="47" t="s">
        <v>57</v>
      </c>
      <c r="C93" s="81" t="s">
        <v>183</v>
      </c>
      <c r="D93" s="90" t="s">
        <v>41</v>
      </c>
      <c r="E93" s="117"/>
      <c r="F93" s="45" t="s">
        <v>865</v>
      </c>
      <c r="G93" s="45" t="s">
        <v>896</v>
      </c>
      <c r="H93" s="45"/>
      <c r="I93" s="82" t="s">
        <v>1022</v>
      </c>
      <c r="J93" s="82"/>
      <c r="K93" s="90" t="s">
        <v>41</v>
      </c>
      <c r="L93" s="44" t="s">
        <v>184</v>
      </c>
      <c r="M93" s="132"/>
      <c r="N93" s="43"/>
      <c r="O93" s="55" t="s">
        <v>1010</v>
      </c>
      <c r="P93" s="43"/>
      <c r="Q93" s="113">
        <f t="shared" si="10"/>
        <v>0</v>
      </c>
      <c r="R93" s="113">
        <f t="shared" si="11"/>
        <v>0</v>
      </c>
      <c r="S93" s="113">
        <f t="shared" si="12"/>
        <v>0</v>
      </c>
      <c r="T93" s="113">
        <f t="shared" si="13"/>
        <v>0</v>
      </c>
      <c r="U93" s="113">
        <f t="shared" si="14"/>
        <v>0</v>
      </c>
    </row>
    <row r="94" spans="1:21" s="59" customFormat="1" ht="89.25">
      <c r="A94" s="45" t="s">
        <v>728</v>
      </c>
      <c r="B94" s="47" t="s">
        <v>57</v>
      </c>
      <c r="C94" s="81" t="s">
        <v>339</v>
      </c>
      <c r="D94" s="90" t="s">
        <v>41</v>
      </c>
      <c r="E94" s="117"/>
      <c r="F94" s="45" t="s">
        <v>865</v>
      </c>
      <c r="G94" s="45" t="s">
        <v>896</v>
      </c>
      <c r="H94" s="45"/>
      <c r="I94" s="82" t="s">
        <v>1022</v>
      </c>
      <c r="J94" s="82"/>
      <c r="K94" s="90" t="s">
        <v>41</v>
      </c>
      <c r="L94" s="44"/>
      <c r="M94" s="132"/>
      <c r="N94" s="43"/>
      <c r="O94" s="55" t="s">
        <v>1010</v>
      </c>
      <c r="P94" s="43"/>
      <c r="Q94" s="113">
        <f t="shared" si="10"/>
        <v>0</v>
      </c>
      <c r="R94" s="113">
        <f t="shared" si="11"/>
        <v>0</v>
      </c>
      <c r="S94" s="113">
        <f t="shared" si="12"/>
        <v>0</v>
      </c>
      <c r="T94" s="113">
        <f t="shared" si="13"/>
        <v>0</v>
      </c>
      <c r="U94" s="113">
        <f t="shared" si="14"/>
        <v>0</v>
      </c>
    </row>
    <row r="95" spans="1:21" s="59" customFormat="1" ht="140.25">
      <c r="A95" s="45" t="s">
        <v>729</v>
      </c>
      <c r="B95" s="47" t="s">
        <v>57</v>
      </c>
      <c r="C95" s="81" t="s">
        <v>340</v>
      </c>
      <c r="D95" s="90" t="s">
        <v>41</v>
      </c>
      <c r="E95" s="117"/>
      <c r="F95" s="45" t="s">
        <v>865</v>
      </c>
      <c r="G95" s="45" t="s">
        <v>896</v>
      </c>
      <c r="H95" s="45"/>
      <c r="I95" s="82" t="s">
        <v>1022</v>
      </c>
      <c r="J95" s="82"/>
      <c r="K95" s="90" t="s">
        <v>41</v>
      </c>
      <c r="L95" s="44"/>
      <c r="M95" s="132"/>
      <c r="N95" s="43"/>
      <c r="O95" s="55" t="s">
        <v>1010</v>
      </c>
      <c r="P95" s="43"/>
      <c r="Q95" s="113">
        <f t="shared" si="10"/>
        <v>0</v>
      </c>
      <c r="R95" s="113">
        <f t="shared" si="11"/>
        <v>0</v>
      </c>
      <c r="S95" s="113">
        <f t="shared" si="12"/>
        <v>0</v>
      </c>
      <c r="T95" s="113">
        <f t="shared" si="13"/>
        <v>0</v>
      </c>
      <c r="U95" s="113">
        <f t="shared" si="14"/>
        <v>0</v>
      </c>
    </row>
    <row r="96" spans="1:21" s="59" customFormat="1" ht="89.25">
      <c r="A96" s="45" t="s">
        <v>730</v>
      </c>
      <c r="B96" s="47" t="s">
        <v>57</v>
      </c>
      <c r="C96" s="81" t="s">
        <v>342</v>
      </c>
      <c r="D96" s="90" t="s">
        <v>41</v>
      </c>
      <c r="E96" s="117"/>
      <c r="F96" s="45" t="s">
        <v>865</v>
      </c>
      <c r="G96" s="45" t="s">
        <v>896</v>
      </c>
      <c r="H96" s="45"/>
      <c r="I96" s="82" t="s">
        <v>1022</v>
      </c>
      <c r="J96" s="82"/>
      <c r="K96" s="90" t="s">
        <v>41</v>
      </c>
      <c r="L96" s="44" t="s">
        <v>341</v>
      </c>
      <c r="M96" s="132"/>
      <c r="N96" s="43"/>
      <c r="O96" s="55" t="s">
        <v>1010</v>
      </c>
      <c r="P96" s="43"/>
      <c r="Q96" s="113">
        <f t="shared" si="10"/>
        <v>0</v>
      </c>
      <c r="R96" s="113">
        <f t="shared" si="11"/>
        <v>0</v>
      </c>
      <c r="S96" s="113">
        <f t="shared" si="12"/>
        <v>0</v>
      </c>
      <c r="T96" s="113">
        <f t="shared" si="13"/>
        <v>0</v>
      </c>
      <c r="U96" s="113">
        <f t="shared" si="14"/>
        <v>0</v>
      </c>
    </row>
    <row r="97" spans="1:21" s="59" customFormat="1" ht="89.25">
      <c r="A97" s="45" t="s">
        <v>731</v>
      </c>
      <c r="B97" s="47" t="s">
        <v>57</v>
      </c>
      <c r="C97" s="81" t="s">
        <v>343</v>
      </c>
      <c r="D97" s="90" t="s">
        <v>41</v>
      </c>
      <c r="E97" s="117"/>
      <c r="F97" s="45" t="s">
        <v>865</v>
      </c>
      <c r="G97" s="45" t="s">
        <v>896</v>
      </c>
      <c r="H97" s="45"/>
      <c r="I97" s="82" t="s">
        <v>1022</v>
      </c>
      <c r="J97" s="82"/>
      <c r="K97" s="90" t="s">
        <v>41</v>
      </c>
      <c r="L97" s="44"/>
      <c r="M97" s="132"/>
      <c r="N97" s="43"/>
      <c r="O97" s="55" t="s">
        <v>1010</v>
      </c>
      <c r="P97" s="43"/>
      <c r="Q97" s="113">
        <f t="shared" si="10"/>
        <v>0</v>
      </c>
      <c r="R97" s="113">
        <f t="shared" si="11"/>
        <v>0</v>
      </c>
      <c r="S97" s="113">
        <f t="shared" si="12"/>
        <v>0</v>
      </c>
      <c r="T97" s="113">
        <f t="shared" si="13"/>
        <v>0</v>
      </c>
      <c r="U97" s="113">
        <f t="shared" si="14"/>
        <v>0</v>
      </c>
    </row>
    <row r="98" spans="1:21" s="59" customFormat="1" ht="38.25">
      <c r="A98" s="45" t="s">
        <v>732</v>
      </c>
      <c r="B98" s="47" t="s">
        <v>57</v>
      </c>
      <c r="C98" s="81" t="s">
        <v>457</v>
      </c>
      <c r="D98" s="90" t="s">
        <v>41</v>
      </c>
      <c r="E98" s="117"/>
      <c r="F98" s="45" t="s">
        <v>865</v>
      </c>
      <c r="G98" s="45" t="s">
        <v>896</v>
      </c>
      <c r="H98" s="45"/>
      <c r="I98" s="82" t="s">
        <v>1022</v>
      </c>
      <c r="J98" s="82"/>
      <c r="K98" s="90" t="s">
        <v>41</v>
      </c>
      <c r="L98" s="44"/>
      <c r="M98" s="132"/>
      <c r="N98" s="43"/>
      <c r="O98" s="55" t="s">
        <v>1010</v>
      </c>
      <c r="P98" s="43"/>
      <c r="Q98" s="113">
        <f t="shared" si="10"/>
        <v>0</v>
      </c>
      <c r="R98" s="113">
        <f t="shared" si="11"/>
        <v>0</v>
      </c>
      <c r="S98" s="113">
        <f t="shared" si="12"/>
        <v>0</v>
      </c>
      <c r="T98" s="113">
        <f t="shared" si="13"/>
        <v>0</v>
      </c>
      <c r="U98" s="113">
        <f t="shared" si="14"/>
        <v>0</v>
      </c>
    </row>
    <row r="99" spans="1:21" s="59" customFormat="1" ht="89.25">
      <c r="A99" s="45" t="s">
        <v>733</v>
      </c>
      <c r="B99" s="47" t="s">
        <v>57</v>
      </c>
      <c r="C99" s="81" t="s">
        <v>346</v>
      </c>
      <c r="D99" s="90" t="s">
        <v>34</v>
      </c>
      <c r="E99" s="117"/>
      <c r="F99" s="45" t="s">
        <v>907</v>
      </c>
      <c r="G99" s="45" t="s">
        <v>888</v>
      </c>
      <c r="H99" s="45"/>
      <c r="I99" s="82" t="s">
        <v>1022</v>
      </c>
      <c r="J99" s="82"/>
      <c r="K99" s="45" t="s">
        <v>345</v>
      </c>
      <c r="L99" s="44"/>
      <c r="M99" s="132"/>
      <c r="N99" s="43"/>
      <c r="O99" s="55" t="s">
        <v>1010</v>
      </c>
      <c r="P99" s="43"/>
      <c r="Q99" s="113">
        <f t="shared" si="10"/>
        <v>0</v>
      </c>
      <c r="R99" s="113">
        <f t="shared" si="11"/>
        <v>0</v>
      </c>
      <c r="S99" s="113">
        <f t="shared" si="12"/>
        <v>0</v>
      </c>
      <c r="T99" s="113">
        <f t="shared" si="13"/>
        <v>0</v>
      </c>
      <c r="U99" s="113">
        <f t="shared" si="14"/>
        <v>0</v>
      </c>
    </row>
    <row r="100" spans="1:21" s="59" customFormat="1" ht="38.25">
      <c r="A100" s="45" t="s">
        <v>734</v>
      </c>
      <c r="B100" s="47" t="s">
        <v>57</v>
      </c>
      <c r="C100" s="81" t="s">
        <v>247</v>
      </c>
      <c r="D100" s="90" t="s">
        <v>259</v>
      </c>
      <c r="E100" s="117"/>
      <c r="F100" s="45" t="s">
        <v>907</v>
      </c>
      <c r="G100" s="45" t="s">
        <v>888</v>
      </c>
      <c r="H100" s="45"/>
      <c r="I100" s="82" t="s">
        <v>1022</v>
      </c>
      <c r="J100" s="82"/>
      <c r="K100" s="45" t="s">
        <v>248</v>
      </c>
      <c r="L100" s="44"/>
      <c r="M100" s="132"/>
      <c r="N100" s="43"/>
      <c r="O100" s="55" t="s">
        <v>1010</v>
      </c>
      <c r="P100" s="43"/>
      <c r="Q100" s="113">
        <f t="shared" si="10"/>
        <v>0</v>
      </c>
      <c r="R100" s="113">
        <f t="shared" si="11"/>
        <v>0</v>
      </c>
      <c r="S100" s="113">
        <f t="shared" si="12"/>
        <v>0</v>
      </c>
      <c r="T100" s="113">
        <f t="shared" si="13"/>
        <v>0</v>
      </c>
      <c r="U100" s="113">
        <f t="shared" si="14"/>
        <v>0</v>
      </c>
    </row>
    <row r="101" spans="1:21" s="59" customFormat="1" ht="38.25">
      <c r="A101" s="45" t="s">
        <v>735</v>
      </c>
      <c r="B101" s="47" t="s">
        <v>57</v>
      </c>
      <c r="C101" s="81" t="s">
        <v>347</v>
      </c>
      <c r="D101" s="90" t="s">
        <v>259</v>
      </c>
      <c r="E101" s="117"/>
      <c r="F101" s="45" t="s">
        <v>907</v>
      </c>
      <c r="G101" s="45" t="s">
        <v>888</v>
      </c>
      <c r="H101" s="45"/>
      <c r="I101" s="82" t="s">
        <v>1022</v>
      </c>
      <c r="J101" s="82"/>
      <c r="K101" s="45" t="s">
        <v>248</v>
      </c>
      <c r="L101" s="44"/>
      <c r="M101" s="132"/>
      <c r="N101" s="43"/>
      <c r="O101" s="55" t="s">
        <v>1010</v>
      </c>
      <c r="P101" s="43"/>
      <c r="Q101" s="113">
        <f t="shared" si="10"/>
        <v>0</v>
      </c>
      <c r="R101" s="113">
        <f t="shared" si="11"/>
        <v>0</v>
      </c>
      <c r="S101" s="113">
        <f t="shared" si="12"/>
        <v>0</v>
      </c>
      <c r="T101" s="113">
        <f t="shared" si="13"/>
        <v>0</v>
      </c>
      <c r="U101" s="113">
        <f t="shared" si="14"/>
        <v>0</v>
      </c>
    </row>
    <row r="102" spans="1:21" s="59" customFormat="1" ht="51">
      <c r="A102" s="45" t="s">
        <v>736</v>
      </c>
      <c r="B102" s="47" t="s">
        <v>57</v>
      </c>
      <c r="C102" s="81" t="s">
        <v>28</v>
      </c>
      <c r="D102" s="90" t="s">
        <v>34</v>
      </c>
      <c r="E102" s="117"/>
      <c r="F102" s="45" t="s">
        <v>907</v>
      </c>
      <c r="G102" s="45" t="s">
        <v>941</v>
      </c>
      <c r="H102" s="45"/>
      <c r="I102" s="82" t="s">
        <v>1022</v>
      </c>
      <c r="J102" s="82"/>
      <c r="K102" s="45" t="s">
        <v>182</v>
      </c>
      <c r="L102" s="44"/>
      <c r="M102" s="132"/>
      <c r="N102" s="43"/>
      <c r="O102" s="55" t="s">
        <v>1010</v>
      </c>
      <c r="P102" s="43"/>
      <c r="Q102" s="113">
        <f aca="true" t="shared" si="15" ref="Q102:Q133">IF(E102="þ",1,0)</f>
        <v>0</v>
      </c>
      <c r="R102" s="113">
        <f aca="true" t="shared" si="16" ref="R102:R133">IF(O102="Conforme",1,0)</f>
        <v>0</v>
      </c>
      <c r="S102" s="113">
        <f aca="true" t="shared" si="17" ref="S102:S133">Q102+R102</f>
        <v>0</v>
      </c>
      <c r="T102" s="113">
        <f aca="true" t="shared" si="18" ref="T102:T133">IF(O102="Non Conforme",1,0)</f>
        <v>0</v>
      </c>
      <c r="U102" s="113">
        <f aca="true" t="shared" si="19" ref="U102:U133">Q102+T102</f>
        <v>0</v>
      </c>
    </row>
    <row r="103" spans="1:21" s="59" customFormat="1" ht="38.25">
      <c r="A103" s="45" t="s">
        <v>737</v>
      </c>
      <c r="B103" s="47" t="s">
        <v>57</v>
      </c>
      <c r="C103" s="81" t="s">
        <v>29</v>
      </c>
      <c r="D103" s="90" t="s">
        <v>34</v>
      </c>
      <c r="E103" s="117"/>
      <c r="F103" s="45" t="s">
        <v>907</v>
      </c>
      <c r="G103" s="45" t="s">
        <v>942</v>
      </c>
      <c r="H103" s="45"/>
      <c r="I103" s="82" t="s">
        <v>1022</v>
      </c>
      <c r="J103" s="82" t="s">
        <v>1022</v>
      </c>
      <c r="K103" s="45" t="s">
        <v>249</v>
      </c>
      <c r="L103" s="44"/>
      <c r="M103" s="132"/>
      <c r="N103" s="43"/>
      <c r="O103" s="55" t="s">
        <v>1010</v>
      </c>
      <c r="P103" s="43"/>
      <c r="Q103" s="113">
        <f t="shared" si="15"/>
        <v>0</v>
      </c>
      <c r="R103" s="113">
        <f t="shared" si="16"/>
        <v>0</v>
      </c>
      <c r="S103" s="113">
        <f t="shared" si="17"/>
        <v>0</v>
      </c>
      <c r="T103" s="113">
        <f t="shared" si="18"/>
        <v>0</v>
      </c>
      <c r="U103" s="113">
        <f t="shared" si="19"/>
        <v>0</v>
      </c>
    </row>
    <row r="104" spans="1:21" s="59" customFormat="1" ht="38.25">
      <c r="A104" s="45" t="s">
        <v>738</v>
      </c>
      <c r="B104" s="47" t="s">
        <v>57</v>
      </c>
      <c r="C104" s="81" t="s">
        <v>348</v>
      </c>
      <c r="D104" s="90" t="s">
        <v>34</v>
      </c>
      <c r="E104" s="117"/>
      <c r="F104" s="45" t="s">
        <v>907</v>
      </c>
      <c r="G104" s="45" t="s">
        <v>942</v>
      </c>
      <c r="H104" s="45"/>
      <c r="I104" s="82" t="s">
        <v>1022</v>
      </c>
      <c r="J104" s="82" t="s">
        <v>1022</v>
      </c>
      <c r="K104" s="45" t="s">
        <v>249</v>
      </c>
      <c r="L104" s="44"/>
      <c r="M104" s="132"/>
      <c r="N104" s="43"/>
      <c r="O104" s="55" t="s">
        <v>1010</v>
      </c>
      <c r="P104" s="43"/>
      <c r="Q104" s="113">
        <f t="shared" si="15"/>
        <v>0</v>
      </c>
      <c r="R104" s="113">
        <f t="shared" si="16"/>
        <v>0</v>
      </c>
      <c r="S104" s="113">
        <f t="shared" si="17"/>
        <v>0</v>
      </c>
      <c r="T104" s="113">
        <f t="shared" si="18"/>
        <v>0</v>
      </c>
      <c r="U104" s="113">
        <f t="shared" si="19"/>
        <v>0</v>
      </c>
    </row>
    <row r="105" spans="1:21" s="59" customFormat="1" ht="38.25">
      <c r="A105" s="45" t="s">
        <v>739</v>
      </c>
      <c r="B105" s="47" t="s">
        <v>57</v>
      </c>
      <c r="C105" s="86" t="s">
        <v>30</v>
      </c>
      <c r="D105" s="90" t="s">
        <v>34</v>
      </c>
      <c r="E105" s="117"/>
      <c r="F105" s="45" t="s">
        <v>907</v>
      </c>
      <c r="G105" s="45" t="s">
        <v>942</v>
      </c>
      <c r="H105" s="45"/>
      <c r="I105" s="82" t="s">
        <v>1022</v>
      </c>
      <c r="J105" s="82"/>
      <c r="K105" s="45" t="s">
        <v>249</v>
      </c>
      <c r="L105" s="44"/>
      <c r="M105" s="132"/>
      <c r="N105" s="43"/>
      <c r="O105" s="55" t="s">
        <v>1010</v>
      </c>
      <c r="P105" s="43"/>
      <c r="Q105" s="113">
        <f t="shared" si="15"/>
        <v>0</v>
      </c>
      <c r="R105" s="113">
        <f t="shared" si="16"/>
        <v>0</v>
      </c>
      <c r="S105" s="113">
        <f t="shared" si="17"/>
        <v>0</v>
      </c>
      <c r="T105" s="113">
        <f t="shared" si="18"/>
        <v>0</v>
      </c>
      <c r="U105" s="113">
        <f t="shared" si="19"/>
        <v>0</v>
      </c>
    </row>
    <row r="106" spans="1:21" s="59" customFormat="1" ht="51">
      <c r="A106" s="45" t="s">
        <v>740</v>
      </c>
      <c r="B106" s="47" t="s">
        <v>57</v>
      </c>
      <c r="C106" s="81" t="s">
        <v>31</v>
      </c>
      <c r="D106" s="90" t="s">
        <v>34</v>
      </c>
      <c r="E106" s="117"/>
      <c r="F106" s="45" t="s">
        <v>907</v>
      </c>
      <c r="G106" s="45" t="s">
        <v>942</v>
      </c>
      <c r="H106" s="45"/>
      <c r="I106" s="82" t="s">
        <v>1022</v>
      </c>
      <c r="J106" s="82"/>
      <c r="K106" s="45" t="s">
        <v>250</v>
      </c>
      <c r="L106" s="44"/>
      <c r="M106" s="132"/>
      <c r="N106" s="43"/>
      <c r="O106" s="55" t="s">
        <v>1010</v>
      </c>
      <c r="P106" s="43"/>
      <c r="Q106" s="113">
        <f t="shared" si="15"/>
        <v>0</v>
      </c>
      <c r="R106" s="113">
        <f t="shared" si="16"/>
        <v>0</v>
      </c>
      <c r="S106" s="113">
        <f t="shared" si="17"/>
        <v>0</v>
      </c>
      <c r="T106" s="113">
        <f t="shared" si="18"/>
        <v>0</v>
      </c>
      <c r="U106" s="113">
        <f t="shared" si="19"/>
        <v>0</v>
      </c>
    </row>
    <row r="107" spans="1:21" s="59" customFormat="1" ht="51">
      <c r="A107" s="45" t="s">
        <v>741</v>
      </c>
      <c r="B107" s="47" t="s">
        <v>57</v>
      </c>
      <c r="C107" s="81" t="s">
        <v>251</v>
      </c>
      <c r="D107" s="90" t="s">
        <v>34</v>
      </c>
      <c r="E107" s="117"/>
      <c r="F107" s="45" t="s">
        <v>907</v>
      </c>
      <c r="G107" s="45" t="s">
        <v>942</v>
      </c>
      <c r="H107" s="45"/>
      <c r="I107" s="82" t="s">
        <v>1022</v>
      </c>
      <c r="J107" s="82" t="s">
        <v>1022</v>
      </c>
      <c r="K107" s="45" t="s">
        <v>249</v>
      </c>
      <c r="L107" s="44"/>
      <c r="M107" s="132"/>
      <c r="N107" s="43"/>
      <c r="O107" s="55" t="s">
        <v>1010</v>
      </c>
      <c r="P107" s="43"/>
      <c r="Q107" s="113">
        <f t="shared" si="15"/>
        <v>0</v>
      </c>
      <c r="R107" s="113">
        <f t="shared" si="16"/>
        <v>0</v>
      </c>
      <c r="S107" s="113">
        <f t="shared" si="17"/>
        <v>0</v>
      </c>
      <c r="T107" s="113">
        <f t="shared" si="18"/>
        <v>0</v>
      </c>
      <c r="U107" s="113">
        <f t="shared" si="19"/>
        <v>0</v>
      </c>
    </row>
    <row r="108" spans="1:21" s="59" customFormat="1" ht="178.5">
      <c r="A108" s="45" t="s">
        <v>742</v>
      </c>
      <c r="B108" s="47" t="s">
        <v>57</v>
      </c>
      <c r="C108" s="81" t="s">
        <v>349</v>
      </c>
      <c r="D108" s="90" t="s">
        <v>232</v>
      </c>
      <c r="E108" s="117"/>
      <c r="F108" s="45" t="s">
        <v>907</v>
      </c>
      <c r="G108" s="45" t="s">
        <v>942</v>
      </c>
      <c r="H108" s="45"/>
      <c r="I108" s="82" t="s">
        <v>1022</v>
      </c>
      <c r="J108" s="82"/>
      <c r="K108" s="45" t="s">
        <v>257</v>
      </c>
      <c r="L108" s="44"/>
      <c r="M108" s="132"/>
      <c r="N108" s="43"/>
      <c r="O108" s="55" t="s">
        <v>1010</v>
      </c>
      <c r="P108" s="43"/>
      <c r="Q108" s="113">
        <f t="shared" si="15"/>
        <v>0</v>
      </c>
      <c r="R108" s="113">
        <f t="shared" si="16"/>
        <v>0</v>
      </c>
      <c r="S108" s="113">
        <f t="shared" si="17"/>
        <v>0</v>
      </c>
      <c r="T108" s="113">
        <f t="shared" si="18"/>
        <v>0</v>
      </c>
      <c r="U108" s="113">
        <f t="shared" si="19"/>
        <v>0</v>
      </c>
    </row>
    <row r="109" spans="1:21" s="59" customFormat="1" ht="51">
      <c r="A109" s="45" t="s">
        <v>743</v>
      </c>
      <c r="B109" s="47" t="s">
        <v>57</v>
      </c>
      <c r="C109" s="81" t="s">
        <v>23</v>
      </c>
      <c r="D109" s="90" t="s">
        <v>230</v>
      </c>
      <c r="E109" s="117"/>
      <c r="F109" s="45" t="s">
        <v>907</v>
      </c>
      <c r="G109" s="45" t="s">
        <v>943</v>
      </c>
      <c r="H109" s="45"/>
      <c r="I109" s="82" t="s">
        <v>1022</v>
      </c>
      <c r="J109" s="82"/>
      <c r="K109" s="45" t="s">
        <v>181</v>
      </c>
      <c r="L109" s="44"/>
      <c r="M109" s="132"/>
      <c r="N109" s="43"/>
      <c r="O109" s="55" t="s">
        <v>1010</v>
      </c>
      <c r="P109" s="43"/>
      <c r="Q109" s="113">
        <f t="shared" si="15"/>
        <v>0</v>
      </c>
      <c r="R109" s="113">
        <f t="shared" si="16"/>
        <v>0</v>
      </c>
      <c r="S109" s="113">
        <f t="shared" si="17"/>
        <v>0</v>
      </c>
      <c r="T109" s="113">
        <f t="shared" si="18"/>
        <v>0</v>
      </c>
      <c r="U109" s="113">
        <f t="shared" si="19"/>
        <v>0</v>
      </c>
    </row>
    <row r="110" spans="1:21" s="59" customFormat="1" ht="38.25">
      <c r="A110" s="45" t="s">
        <v>744</v>
      </c>
      <c r="B110" s="47" t="s">
        <v>57</v>
      </c>
      <c r="C110" s="81" t="s">
        <v>283</v>
      </c>
      <c r="D110" s="90" t="s">
        <v>230</v>
      </c>
      <c r="E110" s="117"/>
      <c r="F110" s="45" t="s">
        <v>907</v>
      </c>
      <c r="G110" s="45" t="s">
        <v>943</v>
      </c>
      <c r="H110" s="45"/>
      <c r="I110" s="82"/>
      <c r="J110" s="82" t="s">
        <v>1022</v>
      </c>
      <c r="K110" s="45" t="s">
        <v>249</v>
      </c>
      <c r="L110" s="44"/>
      <c r="M110" s="132"/>
      <c r="N110" s="43"/>
      <c r="O110" s="55" t="s">
        <v>1010</v>
      </c>
      <c r="P110" s="43"/>
      <c r="Q110" s="113">
        <f t="shared" si="15"/>
        <v>0</v>
      </c>
      <c r="R110" s="113">
        <f t="shared" si="16"/>
        <v>0</v>
      </c>
      <c r="S110" s="113">
        <f t="shared" si="17"/>
        <v>0</v>
      </c>
      <c r="T110" s="113">
        <f t="shared" si="18"/>
        <v>0</v>
      </c>
      <c r="U110" s="113">
        <f t="shared" si="19"/>
        <v>0</v>
      </c>
    </row>
    <row r="111" spans="1:21" s="59" customFormat="1" ht="51">
      <c r="A111" s="45" t="s">
        <v>745</v>
      </c>
      <c r="B111" s="47" t="s">
        <v>57</v>
      </c>
      <c r="C111" s="81" t="s">
        <v>284</v>
      </c>
      <c r="D111" s="90" t="s">
        <v>230</v>
      </c>
      <c r="E111" s="117"/>
      <c r="F111" s="45" t="s">
        <v>907</v>
      </c>
      <c r="G111" s="45" t="s">
        <v>943</v>
      </c>
      <c r="H111" s="45"/>
      <c r="I111" s="82" t="s">
        <v>1022</v>
      </c>
      <c r="J111" s="82" t="s">
        <v>1022</v>
      </c>
      <c r="K111" s="45" t="s">
        <v>249</v>
      </c>
      <c r="L111" s="44"/>
      <c r="M111" s="132"/>
      <c r="N111" s="43"/>
      <c r="O111" s="55" t="s">
        <v>1010</v>
      </c>
      <c r="P111" s="43"/>
      <c r="Q111" s="113">
        <f t="shared" si="15"/>
        <v>0</v>
      </c>
      <c r="R111" s="113">
        <f t="shared" si="16"/>
        <v>0</v>
      </c>
      <c r="S111" s="113">
        <f t="shared" si="17"/>
        <v>0</v>
      </c>
      <c r="T111" s="113">
        <f t="shared" si="18"/>
        <v>0</v>
      </c>
      <c r="U111" s="113">
        <f t="shared" si="19"/>
        <v>0</v>
      </c>
    </row>
    <row r="112" spans="1:21" s="59" customFormat="1" ht="51">
      <c r="A112" s="45" t="s">
        <v>746</v>
      </c>
      <c r="B112" s="47" t="s">
        <v>57</v>
      </c>
      <c r="C112" s="81" t="s">
        <v>0</v>
      </c>
      <c r="D112" s="90" t="s">
        <v>230</v>
      </c>
      <c r="E112" s="117"/>
      <c r="F112" s="45" t="s">
        <v>907</v>
      </c>
      <c r="G112" s="45" t="s">
        <v>943</v>
      </c>
      <c r="H112" s="45"/>
      <c r="I112" s="82" t="s">
        <v>1022</v>
      </c>
      <c r="J112" s="82"/>
      <c r="K112" s="45" t="s">
        <v>181</v>
      </c>
      <c r="L112" s="44"/>
      <c r="M112" s="132"/>
      <c r="N112" s="43"/>
      <c r="O112" s="55" t="s">
        <v>1010</v>
      </c>
      <c r="P112" s="43"/>
      <c r="Q112" s="113">
        <f t="shared" si="15"/>
        <v>0</v>
      </c>
      <c r="R112" s="113">
        <f t="shared" si="16"/>
        <v>0</v>
      </c>
      <c r="S112" s="113">
        <f t="shared" si="17"/>
        <v>0</v>
      </c>
      <c r="T112" s="113">
        <f t="shared" si="18"/>
        <v>0</v>
      </c>
      <c r="U112" s="113">
        <f t="shared" si="19"/>
        <v>0</v>
      </c>
    </row>
    <row r="113" spans="1:21" s="59" customFormat="1" ht="127.5">
      <c r="A113" s="45" t="s">
        <v>747</v>
      </c>
      <c r="B113" s="47" t="s">
        <v>57</v>
      </c>
      <c r="C113" s="81" t="s">
        <v>1</v>
      </c>
      <c r="D113" s="90" t="s">
        <v>167</v>
      </c>
      <c r="E113" s="117"/>
      <c r="F113" s="45" t="s">
        <v>907</v>
      </c>
      <c r="G113" s="45" t="s">
        <v>928</v>
      </c>
      <c r="H113" s="45"/>
      <c r="I113" s="82" t="s">
        <v>1022</v>
      </c>
      <c r="J113" s="82"/>
      <c r="K113" s="45" t="s">
        <v>252</v>
      </c>
      <c r="L113" s="44" t="s">
        <v>24</v>
      </c>
      <c r="M113" s="132"/>
      <c r="N113" s="43"/>
      <c r="O113" s="55" t="s">
        <v>1010</v>
      </c>
      <c r="P113" s="43"/>
      <c r="Q113" s="113">
        <f t="shared" si="15"/>
        <v>0</v>
      </c>
      <c r="R113" s="113">
        <f t="shared" si="16"/>
        <v>0</v>
      </c>
      <c r="S113" s="113">
        <f t="shared" si="17"/>
        <v>0</v>
      </c>
      <c r="T113" s="113">
        <f t="shared" si="18"/>
        <v>0</v>
      </c>
      <c r="U113" s="113">
        <f t="shared" si="19"/>
        <v>0</v>
      </c>
    </row>
    <row r="114" spans="1:21" s="59" customFormat="1" ht="51">
      <c r="A114" s="45" t="s">
        <v>748</v>
      </c>
      <c r="B114" s="47" t="s">
        <v>57</v>
      </c>
      <c r="C114" s="81" t="s">
        <v>2</v>
      </c>
      <c r="D114" s="90" t="s">
        <v>167</v>
      </c>
      <c r="E114" s="117"/>
      <c r="F114" s="45" t="s">
        <v>907</v>
      </c>
      <c r="G114" s="45" t="s">
        <v>928</v>
      </c>
      <c r="H114" s="45"/>
      <c r="I114" s="82" t="s">
        <v>1022</v>
      </c>
      <c r="J114" s="82"/>
      <c r="K114" s="45" t="s">
        <v>253</v>
      </c>
      <c r="L114" s="44"/>
      <c r="M114" s="132"/>
      <c r="N114" s="43"/>
      <c r="O114" s="55" t="s">
        <v>1010</v>
      </c>
      <c r="P114" s="43"/>
      <c r="Q114" s="113">
        <f t="shared" si="15"/>
        <v>0</v>
      </c>
      <c r="R114" s="113">
        <f t="shared" si="16"/>
        <v>0</v>
      </c>
      <c r="S114" s="113">
        <f t="shared" si="17"/>
        <v>0</v>
      </c>
      <c r="T114" s="113">
        <f t="shared" si="18"/>
        <v>0</v>
      </c>
      <c r="U114" s="113">
        <f t="shared" si="19"/>
        <v>0</v>
      </c>
    </row>
    <row r="115" spans="1:21" s="59" customFormat="1" ht="25.5">
      <c r="A115" s="45" t="s">
        <v>749</v>
      </c>
      <c r="B115" s="47" t="s">
        <v>57</v>
      </c>
      <c r="C115" s="81" t="s">
        <v>25</v>
      </c>
      <c r="D115" s="90" t="s">
        <v>167</v>
      </c>
      <c r="E115" s="117"/>
      <c r="F115" s="45" t="s">
        <v>907</v>
      </c>
      <c r="G115" s="45" t="s">
        <v>928</v>
      </c>
      <c r="H115" s="45"/>
      <c r="I115" s="82" t="s">
        <v>1022</v>
      </c>
      <c r="J115" s="82"/>
      <c r="K115" s="45" t="s">
        <v>252</v>
      </c>
      <c r="L115" s="44"/>
      <c r="M115" s="132"/>
      <c r="N115" s="43"/>
      <c r="O115" s="55" t="s">
        <v>1010</v>
      </c>
      <c r="P115" s="43"/>
      <c r="Q115" s="113">
        <f t="shared" si="15"/>
        <v>0</v>
      </c>
      <c r="R115" s="113">
        <f t="shared" si="16"/>
        <v>0</v>
      </c>
      <c r="S115" s="113">
        <f t="shared" si="17"/>
        <v>0</v>
      </c>
      <c r="T115" s="113">
        <f t="shared" si="18"/>
        <v>0</v>
      </c>
      <c r="U115" s="113">
        <f t="shared" si="19"/>
        <v>0</v>
      </c>
    </row>
    <row r="116" spans="1:21" s="59" customFormat="1" ht="38.25">
      <c r="A116" s="45" t="s">
        <v>750</v>
      </c>
      <c r="B116" s="47" t="s">
        <v>57</v>
      </c>
      <c r="C116" s="81" t="s">
        <v>26</v>
      </c>
      <c r="D116" s="90" t="s">
        <v>167</v>
      </c>
      <c r="E116" s="117"/>
      <c r="F116" s="45" t="s">
        <v>907</v>
      </c>
      <c r="G116" s="45" t="s">
        <v>928</v>
      </c>
      <c r="H116" s="45"/>
      <c r="I116" s="82" t="s">
        <v>1022</v>
      </c>
      <c r="J116" s="82"/>
      <c r="K116" s="45" t="s">
        <v>253</v>
      </c>
      <c r="L116" s="44"/>
      <c r="M116" s="132"/>
      <c r="N116" s="43"/>
      <c r="O116" s="55" t="s">
        <v>1010</v>
      </c>
      <c r="P116" s="43"/>
      <c r="Q116" s="113">
        <f t="shared" si="15"/>
        <v>0</v>
      </c>
      <c r="R116" s="113">
        <f t="shared" si="16"/>
        <v>0</v>
      </c>
      <c r="S116" s="113">
        <f t="shared" si="17"/>
        <v>0</v>
      </c>
      <c r="T116" s="113">
        <f t="shared" si="18"/>
        <v>0</v>
      </c>
      <c r="U116" s="113">
        <f t="shared" si="19"/>
        <v>0</v>
      </c>
    </row>
    <row r="117" spans="1:21" s="59" customFormat="1" ht="25.5">
      <c r="A117" s="45" t="s">
        <v>751</v>
      </c>
      <c r="B117" s="47" t="s">
        <v>57</v>
      </c>
      <c r="C117" s="81" t="s">
        <v>27</v>
      </c>
      <c r="D117" s="90" t="s">
        <v>254</v>
      </c>
      <c r="E117" s="117"/>
      <c r="F117" s="45" t="s">
        <v>907</v>
      </c>
      <c r="G117" s="45" t="s">
        <v>944</v>
      </c>
      <c r="H117" s="45"/>
      <c r="I117" s="82" t="s">
        <v>1022</v>
      </c>
      <c r="J117" s="82"/>
      <c r="K117" s="45" t="s">
        <v>262</v>
      </c>
      <c r="L117" s="44"/>
      <c r="M117" s="132"/>
      <c r="N117" s="43"/>
      <c r="O117" s="55" t="s">
        <v>1010</v>
      </c>
      <c r="P117" s="43"/>
      <c r="Q117" s="113">
        <f t="shared" si="15"/>
        <v>0</v>
      </c>
      <c r="R117" s="113">
        <f t="shared" si="16"/>
        <v>0</v>
      </c>
      <c r="S117" s="113">
        <f t="shared" si="17"/>
        <v>0</v>
      </c>
      <c r="T117" s="113">
        <f t="shared" si="18"/>
        <v>0</v>
      </c>
      <c r="U117" s="113">
        <f t="shared" si="19"/>
        <v>0</v>
      </c>
    </row>
    <row r="118" spans="1:21" s="59" customFormat="1" ht="38.25">
      <c r="A118" s="45" t="s">
        <v>752</v>
      </c>
      <c r="B118" s="47" t="s">
        <v>57</v>
      </c>
      <c r="C118" s="81" t="s">
        <v>3</v>
      </c>
      <c r="D118" s="90" t="s">
        <v>254</v>
      </c>
      <c r="E118" s="117"/>
      <c r="F118" s="45" t="s">
        <v>907</v>
      </c>
      <c r="G118" s="45" t="s">
        <v>944</v>
      </c>
      <c r="H118" s="45"/>
      <c r="I118" s="82"/>
      <c r="J118" s="82" t="s">
        <v>1022</v>
      </c>
      <c r="K118" s="45" t="s">
        <v>263</v>
      </c>
      <c r="L118" s="44"/>
      <c r="M118" s="132"/>
      <c r="N118" s="43"/>
      <c r="O118" s="55" t="s">
        <v>1010</v>
      </c>
      <c r="P118" s="43"/>
      <c r="Q118" s="113">
        <f t="shared" si="15"/>
        <v>0</v>
      </c>
      <c r="R118" s="113">
        <f t="shared" si="16"/>
        <v>0</v>
      </c>
      <c r="S118" s="113">
        <f t="shared" si="17"/>
        <v>0</v>
      </c>
      <c r="T118" s="113">
        <f t="shared" si="18"/>
        <v>0</v>
      </c>
      <c r="U118" s="113">
        <f t="shared" si="19"/>
        <v>0</v>
      </c>
    </row>
    <row r="119" spans="1:21" s="59" customFormat="1" ht="51">
      <c r="A119" s="45" t="s">
        <v>753</v>
      </c>
      <c r="B119" s="47" t="s">
        <v>57</v>
      </c>
      <c r="C119" s="81" t="s">
        <v>4</v>
      </c>
      <c r="D119" s="90" t="s">
        <v>254</v>
      </c>
      <c r="E119" s="117"/>
      <c r="F119" s="45" t="s">
        <v>907</v>
      </c>
      <c r="G119" s="45" t="s">
        <v>944</v>
      </c>
      <c r="H119" s="45"/>
      <c r="I119" s="82" t="s">
        <v>1022</v>
      </c>
      <c r="J119" s="82"/>
      <c r="K119" s="45" t="s">
        <v>262</v>
      </c>
      <c r="L119" s="44"/>
      <c r="M119" s="132"/>
      <c r="N119" s="43"/>
      <c r="O119" s="55" t="s">
        <v>1010</v>
      </c>
      <c r="P119" s="43"/>
      <c r="Q119" s="113">
        <f t="shared" si="15"/>
        <v>0</v>
      </c>
      <c r="R119" s="113">
        <f t="shared" si="16"/>
        <v>0</v>
      </c>
      <c r="S119" s="113">
        <f t="shared" si="17"/>
        <v>0</v>
      </c>
      <c r="T119" s="113">
        <f t="shared" si="18"/>
        <v>0</v>
      </c>
      <c r="U119" s="113">
        <f t="shared" si="19"/>
        <v>0</v>
      </c>
    </row>
    <row r="120" spans="1:21" s="59" customFormat="1" ht="165.75">
      <c r="A120" s="45" t="s">
        <v>754</v>
      </c>
      <c r="B120" s="47" t="s">
        <v>57</v>
      </c>
      <c r="C120" s="81" t="s">
        <v>312</v>
      </c>
      <c r="D120" s="90" t="s">
        <v>254</v>
      </c>
      <c r="E120" s="117"/>
      <c r="F120" s="45" t="s">
        <v>907</v>
      </c>
      <c r="G120" s="45" t="s">
        <v>944</v>
      </c>
      <c r="H120" s="45"/>
      <c r="I120" s="82"/>
      <c r="J120" s="82" t="s">
        <v>1022</v>
      </c>
      <c r="K120" s="45" t="s">
        <v>263</v>
      </c>
      <c r="L120" s="44"/>
      <c r="M120" s="132"/>
      <c r="N120" s="43"/>
      <c r="O120" s="55" t="s">
        <v>1010</v>
      </c>
      <c r="P120" s="43"/>
      <c r="Q120" s="113">
        <f t="shared" si="15"/>
        <v>0</v>
      </c>
      <c r="R120" s="113">
        <f t="shared" si="16"/>
        <v>0</v>
      </c>
      <c r="S120" s="113">
        <f t="shared" si="17"/>
        <v>0</v>
      </c>
      <c r="T120" s="113">
        <f t="shared" si="18"/>
        <v>0</v>
      </c>
      <c r="U120" s="113">
        <f t="shared" si="19"/>
        <v>0</v>
      </c>
    </row>
    <row r="121" spans="1:21" s="59" customFormat="1" ht="38.25">
      <c r="A121" s="45" t="s">
        <v>755</v>
      </c>
      <c r="B121" s="47" t="s">
        <v>57</v>
      </c>
      <c r="C121" s="81" t="s">
        <v>313</v>
      </c>
      <c r="D121" s="90" t="s">
        <v>254</v>
      </c>
      <c r="E121" s="117"/>
      <c r="F121" s="45" t="s">
        <v>907</v>
      </c>
      <c r="G121" s="45" t="s">
        <v>944</v>
      </c>
      <c r="H121" s="45"/>
      <c r="I121" s="82" t="s">
        <v>1022</v>
      </c>
      <c r="J121" s="82"/>
      <c r="K121" s="45" t="s">
        <v>263</v>
      </c>
      <c r="L121" s="44"/>
      <c r="M121" s="132"/>
      <c r="N121" s="43"/>
      <c r="O121" s="55" t="s">
        <v>1010</v>
      </c>
      <c r="P121" s="43"/>
      <c r="Q121" s="113">
        <f t="shared" si="15"/>
        <v>0</v>
      </c>
      <c r="R121" s="113">
        <f t="shared" si="16"/>
        <v>0</v>
      </c>
      <c r="S121" s="113">
        <f t="shared" si="17"/>
        <v>0</v>
      </c>
      <c r="T121" s="113">
        <f t="shared" si="18"/>
        <v>0</v>
      </c>
      <c r="U121" s="113">
        <f t="shared" si="19"/>
        <v>0</v>
      </c>
    </row>
    <row r="122" spans="1:21" s="59" customFormat="1" ht="38.25">
      <c r="A122" s="45" t="s">
        <v>756</v>
      </c>
      <c r="B122" s="47" t="s">
        <v>57</v>
      </c>
      <c r="C122" s="81" t="s">
        <v>314</v>
      </c>
      <c r="D122" s="90" t="s">
        <v>254</v>
      </c>
      <c r="E122" s="117"/>
      <c r="F122" s="45" t="s">
        <v>907</v>
      </c>
      <c r="G122" s="45" t="s">
        <v>944</v>
      </c>
      <c r="H122" s="45"/>
      <c r="I122" s="82"/>
      <c r="J122" s="82" t="s">
        <v>1022</v>
      </c>
      <c r="K122" s="45" t="s">
        <v>263</v>
      </c>
      <c r="L122" s="44"/>
      <c r="M122" s="132"/>
      <c r="N122" s="43"/>
      <c r="O122" s="55" t="s">
        <v>1010</v>
      </c>
      <c r="P122" s="43"/>
      <c r="Q122" s="113">
        <f t="shared" si="15"/>
        <v>0</v>
      </c>
      <c r="R122" s="113">
        <f t="shared" si="16"/>
        <v>0</v>
      </c>
      <c r="S122" s="113">
        <f t="shared" si="17"/>
        <v>0</v>
      </c>
      <c r="T122" s="113">
        <f t="shared" si="18"/>
        <v>0</v>
      </c>
      <c r="U122" s="113">
        <f t="shared" si="19"/>
        <v>0</v>
      </c>
    </row>
    <row r="123" spans="1:21" s="59" customFormat="1" ht="38.25">
      <c r="A123" s="45" t="s">
        <v>757</v>
      </c>
      <c r="B123" s="47" t="s">
        <v>57</v>
      </c>
      <c r="C123" s="81" t="s">
        <v>5</v>
      </c>
      <c r="D123" s="90" t="s">
        <v>254</v>
      </c>
      <c r="E123" s="117"/>
      <c r="F123" s="45" t="s">
        <v>907</v>
      </c>
      <c r="G123" s="45" t="s">
        <v>944</v>
      </c>
      <c r="H123" s="45"/>
      <c r="I123" s="82" t="s">
        <v>1022</v>
      </c>
      <c r="J123" s="82"/>
      <c r="K123" s="45" t="s">
        <v>262</v>
      </c>
      <c r="L123" s="44"/>
      <c r="M123" s="132"/>
      <c r="N123" s="43"/>
      <c r="O123" s="55" t="s">
        <v>1010</v>
      </c>
      <c r="P123" s="43"/>
      <c r="Q123" s="113">
        <f t="shared" si="15"/>
        <v>0</v>
      </c>
      <c r="R123" s="113">
        <f t="shared" si="16"/>
        <v>0</v>
      </c>
      <c r="S123" s="113">
        <f t="shared" si="17"/>
        <v>0</v>
      </c>
      <c r="T123" s="113">
        <f t="shared" si="18"/>
        <v>0</v>
      </c>
      <c r="U123" s="113">
        <f t="shared" si="19"/>
        <v>0</v>
      </c>
    </row>
    <row r="124" spans="1:21" s="59" customFormat="1" ht="38.25">
      <c r="A124" s="45" t="s">
        <v>758</v>
      </c>
      <c r="B124" s="47" t="s">
        <v>57</v>
      </c>
      <c r="C124" s="81" t="s">
        <v>6</v>
      </c>
      <c r="D124" s="90" t="s">
        <v>254</v>
      </c>
      <c r="E124" s="117"/>
      <c r="F124" s="45" t="s">
        <v>907</v>
      </c>
      <c r="G124" s="45" t="s">
        <v>944</v>
      </c>
      <c r="H124" s="45"/>
      <c r="I124" s="82"/>
      <c r="J124" s="82" t="s">
        <v>1022</v>
      </c>
      <c r="K124" s="45" t="s">
        <v>263</v>
      </c>
      <c r="L124" s="44"/>
      <c r="M124" s="132"/>
      <c r="N124" s="43"/>
      <c r="O124" s="55" t="s">
        <v>1010</v>
      </c>
      <c r="P124" s="43"/>
      <c r="Q124" s="113">
        <f t="shared" si="15"/>
        <v>0</v>
      </c>
      <c r="R124" s="113">
        <f t="shared" si="16"/>
        <v>0</v>
      </c>
      <c r="S124" s="113">
        <f t="shared" si="17"/>
        <v>0</v>
      </c>
      <c r="T124" s="113">
        <f t="shared" si="18"/>
        <v>0</v>
      </c>
      <c r="U124" s="113">
        <f t="shared" si="19"/>
        <v>0</v>
      </c>
    </row>
    <row r="125" spans="1:21" s="59" customFormat="1" ht="63.75">
      <c r="A125" s="45" t="s">
        <v>759</v>
      </c>
      <c r="B125" s="47" t="s">
        <v>57</v>
      </c>
      <c r="C125" s="81" t="s">
        <v>7</v>
      </c>
      <c r="D125" s="90" t="s">
        <v>255</v>
      </c>
      <c r="E125" s="117"/>
      <c r="F125" s="45" t="s">
        <v>907</v>
      </c>
      <c r="G125" s="45" t="s">
        <v>945</v>
      </c>
      <c r="H125" s="45"/>
      <c r="I125" s="82" t="s">
        <v>1022</v>
      </c>
      <c r="J125" s="82"/>
      <c r="K125" s="90" t="s">
        <v>255</v>
      </c>
      <c r="L125" s="44"/>
      <c r="M125" s="132"/>
      <c r="N125" s="43"/>
      <c r="O125" s="55" t="s">
        <v>1010</v>
      </c>
      <c r="P125" s="43"/>
      <c r="Q125" s="113">
        <f t="shared" si="15"/>
        <v>0</v>
      </c>
      <c r="R125" s="113">
        <f t="shared" si="16"/>
        <v>0</v>
      </c>
      <c r="S125" s="113">
        <f t="shared" si="17"/>
        <v>0</v>
      </c>
      <c r="T125" s="113">
        <f t="shared" si="18"/>
        <v>0</v>
      </c>
      <c r="U125" s="113">
        <f t="shared" si="19"/>
        <v>0</v>
      </c>
    </row>
    <row r="126" spans="1:21" s="59" customFormat="1" ht="25.5">
      <c r="A126" s="45" t="s">
        <v>760</v>
      </c>
      <c r="B126" s="47" t="s">
        <v>57</v>
      </c>
      <c r="C126" s="81" t="s">
        <v>8</v>
      </c>
      <c r="D126" s="90" t="s">
        <v>255</v>
      </c>
      <c r="E126" s="117"/>
      <c r="F126" s="45" t="s">
        <v>907</v>
      </c>
      <c r="G126" s="45" t="s">
        <v>945</v>
      </c>
      <c r="H126" s="45"/>
      <c r="I126" s="82" t="s">
        <v>1022</v>
      </c>
      <c r="J126" s="82"/>
      <c r="K126" s="90" t="s">
        <v>255</v>
      </c>
      <c r="L126" s="44"/>
      <c r="M126" s="132"/>
      <c r="N126" s="43"/>
      <c r="O126" s="55" t="s">
        <v>1010</v>
      </c>
      <c r="P126" s="43"/>
      <c r="Q126" s="113">
        <f t="shared" si="15"/>
        <v>0</v>
      </c>
      <c r="R126" s="113">
        <f t="shared" si="16"/>
        <v>0</v>
      </c>
      <c r="S126" s="113">
        <f t="shared" si="17"/>
        <v>0</v>
      </c>
      <c r="T126" s="113">
        <f t="shared" si="18"/>
        <v>0</v>
      </c>
      <c r="U126" s="113">
        <f t="shared" si="19"/>
        <v>0</v>
      </c>
    </row>
    <row r="127" spans="1:21" s="59" customFormat="1" ht="38.25">
      <c r="A127" s="45" t="s">
        <v>761</v>
      </c>
      <c r="B127" s="47" t="s">
        <v>57</v>
      </c>
      <c r="C127" s="81" t="s">
        <v>256</v>
      </c>
      <c r="D127" s="90" t="s">
        <v>232</v>
      </c>
      <c r="E127" s="117"/>
      <c r="F127" s="45" t="s">
        <v>907</v>
      </c>
      <c r="G127" s="45" t="s">
        <v>946</v>
      </c>
      <c r="H127" s="45"/>
      <c r="I127" s="82" t="s">
        <v>1022</v>
      </c>
      <c r="J127" s="82"/>
      <c r="K127" s="45" t="s">
        <v>276</v>
      </c>
      <c r="L127" s="44"/>
      <c r="M127" s="132"/>
      <c r="N127" s="43"/>
      <c r="O127" s="55" t="s">
        <v>1010</v>
      </c>
      <c r="P127" s="43"/>
      <c r="Q127" s="113">
        <f t="shared" si="15"/>
        <v>0</v>
      </c>
      <c r="R127" s="113">
        <f t="shared" si="16"/>
        <v>0</v>
      </c>
      <c r="S127" s="113">
        <f t="shared" si="17"/>
        <v>0</v>
      </c>
      <c r="T127" s="113">
        <f t="shared" si="18"/>
        <v>0</v>
      </c>
      <c r="U127" s="113">
        <f t="shared" si="19"/>
        <v>0</v>
      </c>
    </row>
    <row r="128" spans="1:21" s="59" customFormat="1" ht="38.25">
      <c r="A128" s="45" t="s">
        <v>762</v>
      </c>
      <c r="B128" s="47" t="s">
        <v>57</v>
      </c>
      <c r="C128" s="81" t="s">
        <v>315</v>
      </c>
      <c r="D128" s="90" t="s">
        <v>258</v>
      </c>
      <c r="E128" s="117"/>
      <c r="F128" s="45" t="s">
        <v>907</v>
      </c>
      <c r="G128" s="45" t="s">
        <v>947</v>
      </c>
      <c r="H128" s="45"/>
      <c r="I128" s="82" t="s">
        <v>1022</v>
      </c>
      <c r="J128" s="82"/>
      <c r="K128" s="45" t="s">
        <v>274</v>
      </c>
      <c r="L128" s="44"/>
      <c r="M128" s="132"/>
      <c r="N128" s="43"/>
      <c r="O128" s="55" t="s">
        <v>1010</v>
      </c>
      <c r="P128" s="43"/>
      <c r="Q128" s="113">
        <f t="shared" si="15"/>
        <v>0</v>
      </c>
      <c r="R128" s="113">
        <f t="shared" si="16"/>
        <v>0</v>
      </c>
      <c r="S128" s="113">
        <f t="shared" si="17"/>
        <v>0</v>
      </c>
      <c r="T128" s="113">
        <f t="shared" si="18"/>
        <v>0</v>
      </c>
      <c r="U128" s="113">
        <f t="shared" si="19"/>
        <v>0</v>
      </c>
    </row>
    <row r="129" spans="1:21" s="59" customFormat="1" ht="38.25">
      <c r="A129" s="45" t="s">
        <v>763</v>
      </c>
      <c r="B129" s="47" t="s">
        <v>57</v>
      </c>
      <c r="C129" s="81" t="s">
        <v>316</v>
      </c>
      <c r="D129" s="90" t="s">
        <v>259</v>
      </c>
      <c r="E129" s="117"/>
      <c r="F129" s="45" t="s">
        <v>907</v>
      </c>
      <c r="G129" s="45" t="s">
        <v>948</v>
      </c>
      <c r="H129" s="45"/>
      <c r="I129" s="82" t="s">
        <v>1022</v>
      </c>
      <c r="J129" s="82"/>
      <c r="K129" s="45" t="s">
        <v>248</v>
      </c>
      <c r="L129" s="44"/>
      <c r="M129" s="132"/>
      <c r="N129" s="43"/>
      <c r="O129" s="55" t="s">
        <v>1010</v>
      </c>
      <c r="P129" s="43"/>
      <c r="Q129" s="113">
        <f t="shared" si="15"/>
        <v>0</v>
      </c>
      <c r="R129" s="113">
        <f t="shared" si="16"/>
        <v>0</v>
      </c>
      <c r="S129" s="113">
        <f t="shared" si="17"/>
        <v>0</v>
      </c>
      <c r="T129" s="113">
        <f t="shared" si="18"/>
        <v>0</v>
      </c>
      <c r="U129" s="113">
        <f t="shared" si="19"/>
        <v>0</v>
      </c>
    </row>
    <row r="130" spans="1:21" s="59" customFormat="1" ht="127.5">
      <c r="A130" s="45" t="s">
        <v>764</v>
      </c>
      <c r="B130" s="47" t="s">
        <v>57</v>
      </c>
      <c r="C130" s="81" t="s">
        <v>9</v>
      </c>
      <c r="D130" s="90" t="s">
        <v>259</v>
      </c>
      <c r="E130" s="117"/>
      <c r="F130" s="45" t="s">
        <v>907</v>
      </c>
      <c r="G130" s="45" t="s">
        <v>948</v>
      </c>
      <c r="H130" s="90"/>
      <c r="I130" s="82" t="s">
        <v>1022</v>
      </c>
      <c r="J130" s="82"/>
      <c r="K130" s="45" t="s">
        <v>248</v>
      </c>
      <c r="L130" s="44"/>
      <c r="M130" s="132"/>
      <c r="N130" s="43"/>
      <c r="O130" s="55" t="s">
        <v>1010</v>
      </c>
      <c r="P130" s="43"/>
      <c r="Q130" s="113">
        <f t="shared" si="15"/>
        <v>0</v>
      </c>
      <c r="R130" s="113">
        <f t="shared" si="16"/>
        <v>0</v>
      </c>
      <c r="S130" s="113">
        <f t="shared" si="17"/>
        <v>0</v>
      </c>
      <c r="T130" s="113">
        <f t="shared" si="18"/>
        <v>0</v>
      </c>
      <c r="U130" s="113">
        <f t="shared" si="19"/>
        <v>0</v>
      </c>
    </row>
    <row r="131" spans="1:21" s="59" customFormat="1" ht="38.25">
      <c r="A131" s="45" t="s">
        <v>765</v>
      </c>
      <c r="B131" s="47" t="s">
        <v>57</v>
      </c>
      <c r="C131" s="81" t="s">
        <v>317</v>
      </c>
      <c r="D131" s="90" t="s">
        <v>259</v>
      </c>
      <c r="E131" s="117"/>
      <c r="F131" s="45" t="s">
        <v>907</v>
      </c>
      <c r="G131" s="45" t="s">
        <v>948</v>
      </c>
      <c r="H131" s="45"/>
      <c r="I131" s="82" t="s">
        <v>1022</v>
      </c>
      <c r="J131" s="82"/>
      <c r="K131" s="45" t="s">
        <v>248</v>
      </c>
      <c r="L131" s="44"/>
      <c r="M131" s="132"/>
      <c r="N131" s="43"/>
      <c r="O131" s="55" t="s">
        <v>1010</v>
      </c>
      <c r="P131" s="43"/>
      <c r="Q131" s="113">
        <f t="shared" si="15"/>
        <v>0</v>
      </c>
      <c r="R131" s="113">
        <f t="shared" si="16"/>
        <v>0</v>
      </c>
      <c r="S131" s="113">
        <f t="shared" si="17"/>
        <v>0</v>
      </c>
      <c r="T131" s="113">
        <f t="shared" si="18"/>
        <v>0</v>
      </c>
      <c r="U131" s="113">
        <f t="shared" si="19"/>
        <v>0</v>
      </c>
    </row>
    <row r="132" spans="1:21" s="59" customFormat="1" ht="38.25">
      <c r="A132" s="45" t="s">
        <v>766</v>
      </c>
      <c r="B132" s="47" t="s">
        <v>57</v>
      </c>
      <c r="C132" s="81" t="s">
        <v>318</v>
      </c>
      <c r="D132" s="90" t="s">
        <v>260</v>
      </c>
      <c r="E132" s="117"/>
      <c r="F132" s="45" t="s">
        <v>907</v>
      </c>
      <c r="G132" s="45" t="s">
        <v>912</v>
      </c>
      <c r="H132" s="45"/>
      <c r="I132" s="82" t="s">
        <v>1022</v>
      </c>
      <c r="J132" s="82"/>
      <c r="K132" s="45" t="s">
        <v>182</v>
      </c>
      <c r="L132" s="44"/>
      <c r="M132" s="132"/>
      <c r="N132" s="43"/>
      <c r="O132" s="55" t="s">
        <v>1010</v>
      </c>
      <c r="P132" s="43"/>
      <c r="Q132" s="113">
        <f t="shared" si="15"/>
        <v>0</v>
      </c>
      <c r="R132" s="113">
        <f t="shared" si="16"/>
        <v>0</v>
      </c>
      <c r="S132" s="113">
        <f t="shared" si="17"/>
        <v>0</v>
      </c>
      <c r="T132" s="113">
        <f t="shared" si="18"/>
        <v>0</v>
      </c>
      <c r="U132" s="113">
        <f t="shared" si="19"/>
        <v>0</v>
      </c>
    </row>
    <row r="133" spans="1:21" s="59" customFormat="1" ht="25.5">
      <c r="A133" s="45" t="s">
        <v>767</v>
      </c>
      <c r="B133" s="47" t="s">
        <v>57</v>
      </c>
      <c r="C133" s="81" t="s">
        <v>10</v>
      </c>
      <c r="D133" s="90" t="s">
        <v>260</v>
      </c>
      <c r="E133" s="117"/>
      <c r="F133" s="45" t="s">
        <v>907</v>
      </c>
      <c r="G133" s="45" t="s">
        <v>912</v>
      </c>
      <c r="H133" s="45"/>
      <c r="I133" s="82" t="s">
        <v>1022</v>
      </c>
      <c r="J133" s="82"/>
      <c r="K133" s="45" t="s">
        <v>182</v>
      </c>
      <c r="L133" s="44"/>
      <c r="M133" s="132"/>
      <c r="N133" s="43"/>
      <c r="O133" s="55" t="s">
        <v>1010</v>
      </c>
      <c r="P133" s="43"/>
      <c r="Q133" s="113">
        <f t="shared" si="15"/>
        <v>0</v>
      </c>
      <c r="R133" s="113">
        <f t="shared" si="16"/>
        <v>0</v>
      </c>
      <c r="S133" s="113">
        <f t="shared" si="17"/>
        <v>0</v>
      </c>
      <c r="T133" s="113">
        <f t="shared" si="18"/>
        <v>0</v>
      </c>
      <c r="U133" s="113">
        <f t="shared" si="19"/>
        <v>0</v>
      </c>
    </row>
    <row r="134" spans="1:21" s="59" customFormat="1" ht="25.5">
      <c r="A134" s="45" t="s">
        <v>768</v>
      </c>
      <c r="B134" s="47" t="s">
        <v>57</v>
      </c>
      <c r="C134" s="81" t="s">
        <v>264</v>
      </c>
      <c r="D134" s="90" t="s">
        <v>260</v>
      </c>
      <c r="E134" s="117"/>
      <c r="F134" s="45" t="s">
        <v>907</v>
      </c>
      <c r="G134" s="45" t="s">
        <v>912</v>
      </c>
      <c r="H134" s="45"/>
      <c r="I134" s="82" t="s">
        <v>1022</v>
      </c>
      <c r="J134" s="82"/>
      <c r="K134" s="45" t="s">
        <v>265</v>
      </c>
      <c r="L134" s="44"/>
      <c r="M134" s="132"/>
      <c r="N134" s="43"/>
      <c r="O134" s="55" t="s">
        <v>1010</v>
      </c>
      <c r="P134" s="43"/>
      <c r="Q134" s="113">
        <f aca="true" t="shared" si="20" ref="Q134:Q155">IF(E134="þ",1,0)</f>
        <v>0</v>
      </c>
      <c r="R134" s="113">
        <f aca="true" t="shared" si="21" ref="R134:R155">IF(O134="Conforme",1,0)</f>
        <v>0</v>
      </c>
      <c r="S134" s="113">
        <f aca="true" t="shared" si="22" ref="S134:S155">Q134+R134</f>
        <v>0</v>
      </c>
      <c r="T134" s="113">
        <f aca="true" t="shared" si="23" ref="T134:T155">IF(O134="Non Conforme",1,0)</f>
        <v>0</v>
      </c>
      <c r="U134" s="113">
        <f aca="true" t="shared" si="24" ref="U134:U155">Q134+T134</f>
        <v>0</v>
      </c>
    </row>
    <row r="135" spans="1:21" s="59" customFormat="1" ht="38.25">
      <c r="A135" s="45" t="s">
        <v>769</v>
      </c>
      <c r="B135" s="47" t="s">
        <v>57</v>
      </c>
      <c r="C135" s="81" t="s">
        <v>11</v>
      </c>
      <c r="D135" s="90" t="s">
        <v>1024</v>
      </c>
      <c r="E135" s="117"/>
      <c r="F135" s="45" t="s">
        <v>907</v>
      </c>
      <c r="G135" s="45" t="s">
        <v>949</v>
      </c>
      <c r="H135" s="45"/>
      <c r="I135" s="82" t="s">
        <v>1022</v>
      </c>
      <c r="J135" s="82"/>
      <c r="K135" s="45" t="s">
        <v>267</v>
      </c>
      <c r="L135" s="44"/>
      <c r="M135" s="132"/>
      <c r="N135" s="43"/>
      <c r="O135" s="55" t="s">
        <v>1010</v>
      </c>
      <c r="P135" s="43"/>
      <c r="Q135" s="113">
        <f t="shared" si="20"/>
        <v>0</v>
      </c>
      <c r="R135" s="113">
        <f t="shared" si="21"/>
        <v>0</v>
      </c>
      <c r="S135" s="113">
        <f t="shared" si="22"/>
        <v>0</v>
      </c>
      <c r="T135" s="113">
        <f t="shared" si="23"/>
        <v>0</v>
      </c>
      <c r="U135" s="113">
        <f t="shared" si="24"/>
        <v>0</v>
      </c>
    </row>
    <row r="136" spans="1:21" s="59" customFormat="1" ht="38.25">
      <c r="A136" s="45" t="s">
        <v>770</v>
      </c>
      <c r="B136" s="47" t="s">
        <v>57</v>
      </c>
      <c r="C136" s="81" t="s">
        <v>136</v>
      </c>
      <c r="D136" s="90" t="s">
        <v>1024</v>
      </c>
      <c r="E136" s="117"/>
      <c r="F136" s="45" t="s">
        <v>907</v>
      </c>
      <c r="G136" s="45" t="s">
        <v>949</v>
      </c>
      <c r="H136" s="45"/>
      <c r="I136" s="82" t="s">
        <v>1022</v>
      </c>
      <c r="J136" s="82"/>
      <c r="K136" s="45" t="s">
        <v>267</v>
      </c>
      <c r="L136" s="44" t="s">
        <v>235</v>
      </c>
      <c r="M136" s="132"/>
      <c r="N136" s="43"/>
      <c r="O136" s="55" t="s">
        <v>1010</v>
      </c>
      <c r="P136" s="43"/>
      <c r="Q136" s="113">
        <f t="shared" si="20"/>
        <v>0</v>
      </c>
      <c r="R136" s="113">
        <f t="shared" si="21"/>
        <v>0</v>
      </c>
      <c r="S136" s="113">
        <f t="shared" si="22"/>
        <v>0</v>
      </c>
      <c r="T136" s="113">
        <f t="shared" si="23"/>
        <v>0</v>
      </c>
      <c r="U136" s="113">
        <f t="shared" si="24"/>
        <v>0</v>
      </c>
    </row>
    <row r="137" spans="1:21" s="59" customFormat="1" ht="38.25">
      <c r="A137" s="45" t="s">
        <v>771</v>
      </c>
      <c r="B137" s="47" t="s">
        <v>57</v>
      </c>
      <c r="C137" s="81" t="s">
        <v>137</v>
      </c>
      <c r="D137" s="90" t="s">
        <v>1024</v>
      </c>
      <c r="E137" s="117"/>
      <c r="F137" s="45" t="s">
        <v>907</v>
      </c>
      <c r="G137" s="45" t="s">
        <v>949</v>
      </c>
      <c r="H137" s="45"/>
      <c r="I137" s="82" t="s">
        <v>1022</v>
      </c>
      <c r="J137" s="82"/>
      <c r="K137" s="45" t="s">
        <v>267</v>
      </c>
      <c r="L137" s="44"/>
      <c r="M137" s="132"/>
      <c r="N137" s="43"/>
      <c r="O137" s="55" t="s">
        <v>1010</v>
      </c>
      <c r="P137" s="43"/>
      <c r="Q137" s="113">
        <f t="shared" si="20"/>
        <v>0</v>
      </c>
      <c r="R137" s="113">
        <f t="shared" si="21"/>
        <v>0</v>
      </c>
      <c r="S137" s="113">
        <f t="shared" si="22"/>
        <v>0</v>
      </c>
      <c r="T137" s="113">
        <f t="shared" si="23"/>
        <v>0</v>
      </c>
      <c r="U137" s="113">
        <f t="shared" si="24"/>
        <v>0</v>
      </c>
    </row>
    <row r="138" spans="1:21" s="59" customFormat="1" ht="51">
      <c r="A138" s="45" t="s">
        <v>772</v>
      </c>
      <c r="B138" s="47" t="s">
        <v>57</v>
      </c>
      <c r="C138" s="81" t="s">
        <v>12</v>
      </c>
      <c r="D138" s="90" t="s">
        <v>1024</v>
      </c>
      <c r="E138" s="117"/>
      <c r="F138" s="45" t="s">
        <v>907</v>
      </c>
      <c r="G138" s="45" t="s">
        <v>949</v>
      </c>
      <c r="H138" s="45"/>
      <c r="I138" s="82" t="s">
        <v>1022</v>
      </c>
      <c r="J138" s="82"/>
      <c r="K138" s="45" t="s">
        <v>267</v>
      </c>
      <c r="L138" s="44"/>
      <c r="M138" s="132"/>
      <c r="N138" s="43"/>
      <c r="O138" s="55" t="s">
        <v>1010</v>
      </c>
      <c r="P138" s="43"/>
      <c r="Q138" s="113">
        <f t="shared" si="20"/>
        <v>0</v>
      </c>
      <c r="R138" s="113">
        <f t="shared" si="21"/>
        <v>0</v>
      </c>
      <c r="S138" s="113">
        <f t="shared" si="22"/>
        <v>0</v>
      </c>
      <c r="T138" s="113">
        <f t="shared" si="23"/>
        <v>0</v>
      </c>
      <c r="U138" s="113">
        <f t="shared" si="24"/>
        <v>0</v>
      </c>
    </row>
    <row r="139" spans="1:21" s="59" customFormat="1" ht="38.25">
      <c r="A139" s="45" t="s">
        <v>773</v>
      </c>
      <c r="B139" s="47" t="s">
        <v>57</v>
      </c>
      <c r="C139" s="81" t="s">
        <v>13</v>
      </c>
      <c r="D139" s="90" t="s">
        <v>1024</v>
      </c>
      <c r="E139" s="117"/>
      <c r="F139" s="45" t="s">
        <v>907</v>
      </c>
      <c r="G139" s="45" t="s">
        <v>949</v>
      </c>
      <c r="H139" s="45"/>
      <c r="I139" s="82" t="s">
        <v>1022</v>
      </c>
      <c r="J139" s="82"/>
      <c r="K139" s="45" t="s">
        <v>267</v>
      </c>
      <c r="L139" s="44"/>
      <c r="M139" s="132"/>
      <c r="N139" s="43"/>
      <c r="O139" s="55" t="s">
        <v>1010</v>
      </c>
      <c r="P139" s="43"/>
      <c r="Q139" s="113">
        <f t="shared" si="20"/>
        <v>0</v>
      </c>
      <c r="R139" s="113">
        <f t="shared" si="21"/>
        <v>0</v>
      </c>
      <c r="S139" s="113">
        <f t="shared" si="22"/>
        <v>0</v>
      </c>
      <c r="T139" s="113">
        <f t="shared" si="23"/>
        <v>0</v>
      </c>
      <c r="U139" s="113">
        <f t="shared" si="24"/>
        <v>0</v>
      </c>
    </row>
    <row r="140" spans="1:21" s="59" customFormat="1" ht="51">
      <c r="A140" s="45" t="s">
        <v>774</v>
      </c>
      <c r="B140" s="47" t="s">
        <v>57</v>
      </c>
      <c r="C140" s="81" t="s">
        <v>138</v>
      </c>
      <c r="D140" s="90" t="s">
        <v>1024</v>
      </c>
      <c r="E140" s="117"/>
      <c r="F140" s="45" t="s">
        <v>907</v>
      </c>
      <c r="G140" s="45" t="s">
        <v>950</v>
      </c>
      <c r="H140" s="45"/>
      <c r="I140" s="82" t="s">
        <v>1022</v>
      </c>
      <c r="J140" s="82"/>
      <c r="K140" s="45" t="s">
        <v>268</v>
      </c>
      <c r="L140" s="44"/>
      <c r="M140" s="132"/>
      <c r="N140" s="43"/>
      <c r="O140" s="55" t="s">
        <v>1010</v>
      </c>
      <c r="P140" s="43"/>
      <c r="Q140" s="113">
        <f t="shared" si="20"/>
        <v>0</v>
      </c>
      <c r="R140" s="113">
        <f t="shared" si="21"/>
        <v>0</v>
      </c>
      <c r="S140" s="113">
        <f t="shared" si="22"/>
        <v>0</v>
      </c>
      <c r="T140" s="113">
        <f t="shared" si="23"/>
        <v>0</v>
      </c>
      <c r="U140" s="113">
        <f t="shared" si="24"/>
        <v>0</v>
      </c>
    </row>
    <row r="141" spans="1:21" s="59" customFormat="1" ht="63.75">
      <c r="A141" s="45" t="s">
        <v>775</v>
      </c>
      <c r="B141" s="47" t="s">
        <v>57</v>
      </c>
      <c r="C141" s="81" t="s">
        <v>368</v>
      </c>
      <c r="D141" s="90" t="s">
        <v>1024</v>
      </c>
      <c r="E141" s="117"/>
      <c r="F141" s="45" t="s">
        <v>907</v>
      </c>
      <c r="G141" s="45" t="s">
        <v>950</v>
      </c>
      <c r="H141" s="45"/>
      <c r="I141" s="82" t="s">
        <v>1022</v>
      </c>
      <c r="J141" s="82"/>
      <c r="K141" s="45" t="s">
        <v>224</v>
      </c>
      <c r="L141" s="44"/>
      <c r="M141" s="132"/>
      <c r="N141" s="43"/>
      <c r="O141" s="55" t="s">
        <v>1010</v>
      </c>
      <c r="P141" s="43"/>
      <c r="Q141" s="113">
        <f t="shared" si="20"/>
        <v>0</v>
      </c>
      <c r="R141" s="113">
        <f t="shared" si="21"/>
        <v>0</v>
      </c>
      <c r="S141" s="113">
        <f t="shared" si="22"/>
        <v>0</v>
      </c>
      <c r="T141" s="113">
        <f t="shared" si="23"/>
        <v>0</v>
      </c>
      <c r="U141" s="113">
        <f t="shared" si="24"/>
        <v>0</v>
      </c>
    </row>
    <row r="142" spans="1:21" s="59" customFormat="1" ht="38.25">
      <c r="A142" s="45" t="s">
        <v>776</v>
      </c>
      <c r="B142" s="47" t="s">
        <v>57</v>
      </c>
      <c r="C142" s="81" t="s">
        <v>139</v>
      </c>
      <c r="D142" s="90" t="s">
        <v>1024</v>
      </c>
      <c r="E142" s="117"/>
      <c r="F142" s="45" t="s">
        <v>907</v>
      </c>
      <c r="G142" s="45" t="s">
        <v>950</v>
      </c>
      <c r="H142" s="45"/>
      <c r="I142" s="82" t="s">
        <v>1022</v>
      </c>
      <c r="J142" s="82"/>
      <c r="K142" s="45" t="s">
        <v>267</v>
      </c>
      <c r="L142" s="44"/>
      <c r="M142" s="132"/>
      <c r="N142" s="43"/>
      <c r="O142" s="55" t="s">
        <v>1010</v>
      </c>
      <c r="P142" s="43"/>
      <c r="Q142" s="113">
        <f t="shared" si="20"/>
        <v>0</v>
      </c>
      <c r="R142" s="113">
        <f t="shared" si="21"/>
        <v>0</v>
      </c>
      <c r="S142" s="113">
        <f t="shared" si="22"/>
        <v>0</v>
      </c>
      <c r="T142" s="113">
        <f t="shared" si="23"/>
        <v>0</v>
      </c>
      <c r="U142" s="113">
        <f t="shared" si="24"/>
        <v>0</v>
      </c>
    </row>
    <row r="143" spans="1:21" s="59" customFormat="1" ht="38.25">
      <c r="A143" s="45" t="s">
        <v>777</v>
      </c>
      <c r="B143" s="47" t="s">
        <v>57</v>
      </c>
      <c r="C143" s="81" t="s">
        <v>369</v>
      </c>
      <c r="D143" s="90" t="s">
        <v>1024</v>
      </c>
      <c r="E143" s="117"/>
      <c r="F143" s="45" t="s">
        <v>907</v>
      </c>
      <c r="G143" s="45" t="s">
        <v>950</v>
      </c>
      <c r="H143" s="45"/>
      <c r="I143" s="82" t="s">
        <v>1022</v>
      </c>
      <c r="J143" s="82"/>
      <c r="K143" s="45" t="s">
        <v>267</v>
      </c>
      <c r="L143" s="44"/>
      <c r="M143" s="132"/>
      <c r="N143" s="43"/>
      <c r="O143" s="55" t="s">
        <v>1010</v>
      </c>
      <c r="P143" s="43"/>
      <c r="Q143" s="113">
        <f t="shared" si="20"/>
        <v>0</v>
      </c>
      <c r="R143" s="113">
        <f t="shared" si="21"/>
        <v>0</v>
      </c>
      <c r="S143" s="113">
        <f t="shared" si="22"/>
        <v>0</v>
      </c>
      <c r="T143" s="113">
        <f t="shared" si="23"/>
        <v>0</v>
      </c>
      <c r="U143" s="113">
        <f t="shared" si="24"/>
        <v>0</v>
      </c>
    </row>
    <row r="144" spans="1:21" s="59" customFormat="1" ht="38.25">
      <c r="A144" s="45" t="s">
        <v>778</v>
      </c>
      <c r="B144" s="47" t="s">
        <v>57</v>
      </c>
      <c r="C144" s="81" t="s">
        <v>370</v>
      </c>
      <c r="D144" s="90" t="s">
        <v>1024</v>
      </c>
      <c r="E144" s="117"/>
      <c r="F144" s="45" t="s">
        <v>907</v>
      </c>
      <c r="G144" s="45" t="s">
        <v>919</v>
      </c>
      <c r="H144" s="45"/>
      <c r="I144" s="82" t="s">
        <v>1022</v>
      </c>
      <c r="J144" s="82"/>
      <c r="K144" s="45" t="s">
        <v>267</v>
      </c>
      <c r="L144" s="44"/>
      <c r="M144" s="132"/>
      <c r="N144" s="43"/>
      <c r="O144" s="55" t="s">
        <v>1010</v>
      </c>
      <c r="P144" s="43"/>
      <c r="Q144" s="113">
        <f t="shared" si="20"/>
        <v>0</v>
      </c>
      <c r="R144" s="113">
        <f t="shared" si="21"/>
        <v>0</v>
      </c>
      <c r="S144" s="113">
        <f t="shared" si="22"/>
        <v>0</v>
      </c>
      <c r="T144" s="113">
        <f t="shared" si="23"/>
        <v>0</v>
      </c>
      <c r="U144" s="113">
        <f t="shared" si="24"/>
        <v>0</v>
      </c>
    </row>
    <row r="145" spans="1:21" s="59" customFormat="1" ht="38.25">
      <c r="A145" s="45" t="s">
        <v>779</v>
      </c>
      <c r="B145" s="47" t="s">
        <v>57</v>
      </c>
      <c r="C145" s="81" t="s">
        <v>140</v>
      </c>
      <c r="D145" s="90" t="s">
        <v>1024</v>
      </c>
      <c r="E145" s="117"/>
      <c r="F145" s="45" t="s">
        <v>907</v>
      </c>
      <c r="G145" s="45" t="s">
        <v>919</v>
      </c>
      <c r="H145" s="45"/>
      <c r="I145" s="82" t="s">
        <v>1022</v>
      </c>
      <c r="J145" s="82"/>
      <c r="K145" s="45" t="s">
        <v>267</v>
      </c>
      <c r="L145" s="44"/>
      <c r="M145" s="132"/>
      <c r="N145" s="43"/>
      <c r="O145" s="55" t="s">
        <v>1010</v>
      </c>
      <c r="P145" s="43"/>
      <c r="Q145" s="113">
        <f t="shared" si="20"/>
        <v>0</v>
      </c>
      <c r="R145" s="113">
        <f t="shared" si="21"/>
        <v>0</v>
      </c>
      <c r="S145" s="113">
        <f t="shared" si="22"/>
        <v>0</v>
      </c>
      <c r="T145" s="113">
        <f t="shared" si="23"/>
        <v>0</v>
      </c>
      <c r="U145" s="113">
        <f t="shared" si="24"/>
        <v>0</v>
      </c>
    </row>
    <row r="146" spans="1:21" s="59" customFormat="1" ht="63.75">
      <c r="A146" s="45" t="s">
        <v>780</v>
      </c>
      <c r="B146" s="47" t="s">
        <v>57</v>
      </c>
      <c r="C146" s="81" t="s">
        <v>371</v>
      </c>
      <c r="D146" s="90" t="s">
        <v>1024</v>
      </c>
      <c r="E146" s="117"/>
      <c r="F146" s="45" t="s">
        <v>907</v>
      </c>
      <c r="G146" s="45" t="s">
        <v>951</v>
      </c>
      <c r="H146" s="45"/>
      <c r="I146" s="82" t="s">
        <v>1022</v>
      </c>
      <c r="J146" s="82"/>
      <c r="K146" s="45" t="s">
        <v>224</v>
      </c>
      <c r="L146" s="44"/>
      <c r="M146" s="132"/>
      <c r="N146" s="43"/>
      <c r="O146" s="55" t="s">
        <v>1010</v>
      </c>
      <c r="P146" s="43"/>
      <c r="Q146" s="113">
        <f t="shared" si="20"/>
        <v>0</v>
      </c>
      <c r="R146" s="113">
        <f t="shared" si="21"/>
        <v>0</v>
      </c>
      <c r="S146" s="113">
        <f t="shared" si="22"/>
        <v>0</v>
      </c>
      <c r="T146" s="113">
        <f t="shared" si="23"/>
        <v>0</v>
      </c>
      <c r="U146" s="113">
        <f t="shared" si="24"/>
        <v>0</v>
      </c>
    </row>
    <row r="147" spans="1:21" s="59" customFormat="1" ht="51">
      <c r="A147" s="45" t="s">
        <v>781</v>
      </c>
      <c r="B147" s="47" t="s">
        <v>57</v>
      </c>
      <c r="C147" s="81" t="s">
        <v>372</v>
      </c>
      <c r="D147" s="90" t="s">
        <v>1024</v>
      </c>
      <c r="E147" s="117"/>
      <c r="F147" s="45" t="s">
        <v>907</v>
      </c>
      <c r="G147" s="45" t="s">
        <v>952</v>
      </c>
      <c r="H147" s="45"/>
      <c r="I147" s="82" t="s">
        <v>1022</v>
      </c>
      <c r="J147" s="82"/>
      <c r="K147" s="45" t="s">
        <v>267</v>
      </c>
      <c r="L147" s="44"/>
      <c r="M147" s="132"/>
      <c r="N147" s="43"/>
      <c r="O147" s="55" t="s">
        <v>1010</v>
      </c>
      <c r="P147" s="43"/>
      <c r="Q147" s="113">
        <f t="shared" si="20"/>
        <v>0</v>
      </c>
      <c r="R147" s="113">
        <f t="shared" si="21"/>
        <v>0</v>
      </c>
      <c r="S147" s="113">
        <f t="shared" si="22"/>
        <v>0</v>
      </c>
      <c r="T147" s="113">
        <f t="shared" si="23"/>
        <v>0</v>
      </c>
      <c r="U147" s="113">
        <f t="shared" si="24"/>
        <v>0</v>
      </c>
    </row>
    <row r="148" spans="1:21" s="59" customFormat="1" ht="51">
      <c r="A148" s="45" t="s">
        <v>782</v>
      </c>
      <c r="B148" s="47" t="s">
        <v>57</v>
      </c>
      <c r="C148" s="81" t="s">
        <v>373</v>
      </c>
      <c r="D148" s="90" t="s">
        <v>1024</v>
      </c>
      <c r="E148" s="117"/>
      <c r="F148" s="45" t="s">
        <v>907</v>
      </c>
      <c r="G148" s="45" t="s">
        <v>953</v>
      </c>
      <c r="H148" s="45"/>
      <c r="I148" s="82" t="s">
        <v>1022</v>
      </c>
      <c r="J148" s="82"/>
      <c r="K148" s="45" t="s">
        <v>267</v>
      </c>
      <c r="L148" s="44"/>
      <c r="M148" s="132"/>
      <c r="N148" s="43"/>
      <c r="O148" s="55" t="s">
        <v>1010</v>
      </c>
      <c r="P148" s="43"/>
      <c r="Q148" s="113">
        <f t="shared" si="20"/>
        <v>0</v>
      </c>
      <c r="R148" s="113">
        <f t="shared" si="21"/>
        <v>0</v>
      </c>
      <c r="S148" s="113">
        <f t="shared" si="22"/>
        <v>0</v>
      </c>
      <c r="T148" s="113">
        <f t="shared" si="23"/>
        <v>0</v>
      </c>
      <c r="U148" s="113">
        <f t="shared" si="24"/>
        <v>0</v>
      </c>
    </row>
    <row r="149" spans="1:21" s="59" customFormat="1" ht="38.25">
      <c r="A149" s="45" t="s">
        <v>783</v>
      </c>
      <c r="B149" s="47" t="s">
        <v>57</v>
      </c>
      <c r="C149" s="81" t="s">
        <v>141</v>
      </c>
      <c r="D149" s="90" t="s">
        <v>1024</v>
      </c>
      <c r="E149" s="117"/>
      <c r="F149" s="45" t="s">
        <v>907</v>
      </c>
      <c r="G149" s="45" t="s">
        <v>953</v>
      </c>
      <c r="H149" s="45"/>
      <c r="I149" s="82" t="s">
        <v>1022</v>
      </c>
      <c r="J149" s="82"/>
      <c r="K149" s="45" t="s">
        <v>267</v>
      </c>
      <c r="L149" s="44"/>
      <c r="M149" s="132"/>
      <c r="N149" s="43"/>
      <c r="O149" s="55" t="s">
        <v>1010</v>
      </c>
      <c r="P149" s="43"/>
      <c r="Q149" s="113">
        <f t="shared" si="20"/>
        <v>0</v>
      </c>
      <c r="R149" s="113">
        <f t="shared" si="21"/>
        <v>0</v>
      </c>
      <c r="S149" s="113">
        <f t="shared" si="22"/>
        <v>0</v>
      </c>
      <c r="T149" s="113">
        <f t="shared" si="23"/>
        <v>0</v>
      </c>
      <c r="U149" s="113">
        <f t="shared" si="24"/>
        <v>0</v>
      </c>
    </row>
    <row r="150" spans="1:21" s="59" customFormat="1" ht="25.5">
      <c r="A150" s="45" t="s">
        <v>784</v>
      </c>
      <c r="B150" s="47" t="s">
        <v>57</v>
      </c>
      <c r="C150" s="81" t="s">
        <v>142</v>
      </c>
      <c r="D150" s="90" t="s">
        <v>169</v>
      </c>
      <c r="E150" s="117"/>
      <c r="F150" s="45" t="s">
        <v>907</v>
      </c>
      <c r="G150" s="45" t="s">
        <v>929</v>
      </c>
      <c r="H150" s="45"/>
      <c r="I150" s="82" t="s">
        <v>1022</v>
      </c>
      <c r="J150" s="82" t="s">
        <v>1022</v>
      </c>
      <c r="K150" s="45" t="s">
        <v>275</v>
      </c>
      <c r="L150" s="44"/>
      <c r="M150" s="132"/>
      <c r="N150" s="43"/>
      <c r="O150" s="55" t="s">
        <v>1010</v>
      </c>
      <c r="P150" s="43"/>
      <c r="Q150" s="113">
        <f t="shared" si="20"/>
        <v>0</v>
      </c>
      <c r="R150" s="113">
        <f t="shared" si="21"/>
        <v>0</v>
      </c>
      <c r="S150" s="113">
        <f t="shared" si="22"/>
        <v>0</v>
      </c>
      <c r="T150" s="113">
        <f t="shared" si="23"/>
        <v>0</v>
      </c>
      <c r="U150" s="113">
        <f t="shared" si="24"/>
        <v>0</v>
      </c>
    </row>
    <row r="151" spans="1:21" s="59" customFormat="1" ht="38.25">
      <c r="A151" s="45" t="s">
        <v>785</v>
      </c>
      <c r="B151" s="47" t="s">
        <v>57</v>
      </c>
      <c r="C151" s="81" t="s">
        <v>269</v>
      </c>
      <c r="D151" s="90" t="s">
        <v>261</v>
      </c>
      <c r="E151" s="117"/>
      <c r="F151" s="45" t="s">
        <v>907</v>
      </c>
      <c r="G151" s="45" t="s">
        <v>954</v>
      </c>
      <c r="H151" s="45"/>
      <c r="I151" s="82" t="s">
        <v>1022</v>
      </c>
      <c r="J151" s="82"/>
      <c r="K151" s="45" t="s">
        <v>243</v>
      </c>
      <c r="L151" s="44"/>
      <c r="M151" s="132"/>
      <c r="N151" s="43"/>
      <c r="O151" s="55" t="s">
        <v>1010</v>
      </c>
      <c r="P151" s="43"/>
      <c r="Q151" s="113">
        <f t="shared" si="20"/>
        <v>0</v>
      </c>
      <c r="R151" s="113">
        <f t="shared" si="21"/>
        <v>0</v>
      </c>
      <c r="S151" s="113">
        <f t="shared" si="22"/>
        <v>0</v>
      </c>
      <c r="T151" s="113">
        <f t="shared" si="23"/>
        <v>0</v>
      </c>
      <c r="U151" s="113">
        <f t="shared" si="24"/>
        <v>0</v>
      </c>
    </row>
    <row r="152" spans="1:21" s="59" customFormat="1" ht="102">
      <c r="A152" s="45" t="s">
        <v>786</v>
      </c>
      <c r="B152" s="47" t="s">
        <v>57</v>
      </c>
      <c r="C152" s="81" t="s">
        <v>151</v>
      </c>
      <c r="D152" s="90" t="s">
        <v>271</v>
      </c>
      <c r="E152" s="117"/>
      <c r="F152" s="45" t="s">
        <v>907</v>
      </c>
      <c r="G152" s="45" t="s">
        <v>954</v>
      </c>
      <c r="H152" s="45"/>
      <c r="I152" s="82" t="s">
        <v>1022</v>
      </c>
      <c r="J152" s="82"/>
      <c r="K152" s="45" t="s">
        <v>270</v>
      </c>
      <c r="L152" s="44"/>
      <c r="M152" s="132"/>
      <c r="N152" s="43"/>
      <c r="O152" s="55" t="s">
        <v>1010</v>
      </c>
      <c r="P152" s="43"/>
      <c r="Q152" s="113">
        <f t="shared" si="20"/>
        <v>0</v>
      </c>
      <c r="R152" s="113">
        <f t="shared" si="21"/>
        <v>0</v>
      </c>
      <c r="S152" s="113">
        <f t="shared" si="22"/>
        <v>0</v>
      </c>
      <c r="T152" s="113">
        <f t="shared" si="23"/>
        <v>0</v>
      </c>
      <c r="U152" s="113">
        <f t="shared" si="24"/>
        <v>0</v>
      </c>
    </row>
    <row r="153" spans="1:21" s="59" customFormat="1" ht="38.25">
      <c r="A153" s="45" t="s">
        <v>787</v>
      </c>
      <c r="B153" s="47" t="s">
        <v>57</v>
      </c>
      <c r="C153" s="81" t="s">
        <v>152</v>
      </c>
      <c r="D153" s="90" t="s">
        <v>1024</v>
      </c>
      <c r="E153" s="117"/>
      <c r="F153" s="45" t="s">
        <v>907</v>
      </c>
      <c r="G153" s="45" t="s">
        <v>955</v>
      </c>
      <c r="H153" s="45"/>
      <c r="I153" s="82" t="s">
        <v>1022</v>
      </c>
      <c r="J153" s="82"/>
      <c r="K153" s="45" t="s">
        <v>267</v>
      </c>
      <c r="L153" s="44"/>
      <c r="M153" s="132"/>
      <c r="N153" s="43"/>
      <c r="O153" s="55" t="s">
        <v>1010</v>
      </c>
      <c r="P153" s="43"/>
      <c r="Q153" s="113">
        <f t="shared" si="20"/>
        <v>0</v>
      </c>
      <c r="R153" s="113">
        <f t="shared" si="21"/>
        <v>0</v>
      </c>
      <c r="S153" s="113">
        <f t="shared" si="22"/>
        <v>0</v>
      </c>
      <c r="T153" s="113">
        <f t="shared" si="23"/>
        <v>0</v>
      </c>
      <c r="U153" s="113">
        <f t="shared" si="24"/>
        <v>0</v>
      </c>
    </row>
    <row r="154" spans="1:21" s="59" customFormat="1" ht="38.25">
      <c r="A154" s="45" t="s">
        <v>788</v>
      </c>
      <c r="B154" s="47" t="s">
        <v>57</v>
      </c>
      <c r="C154" s="81" t="s">
        <v>143</v>
      </c>
      <c r="D154" s="90" t="s">
        <v>1024</v>
      </c>
      <c r="E154" s="117"/>
      <c r="F154" s="45" t="s">
        <v>907</v>
      </c>
      <c r="G154" s="45" t="s">
        <v>956</v>
      </c>
      <c r="H154" s="45"/>
      <c r="I154" s="82" t="s">
        <v>1022</v>
      </c>
      <c r="J154" s="82"/>
      <c r="K154" s="45" t="s">
        <v>267</v>
      </c>
      <c r="L154" s="44"/>
      <c r="M154" s="132"/>
      <c r="N154" s="43"/>
      <c r="O154" s="55" t="s">
        <v>1010</v>
      </c>
      <c r="P154" s="43"/>
      <c r="Q154" s="113">
        <f t="shared" si="20"/>
        <v>0</v>
      </c>
      <c r="R154" s="113">
        <f t="shared" si="21"/>
        <v>0</v>
      </c>
      <c r="S154" s="113">
        <f t="shared" si="22"/>
        <v>0</v>
      </c>
      <c r="T154" s="113">
        <f t="shared" si="23"/>
        <v>0</v>
      </c>
      <c r="U154" s="113">
        <f t="shared" si="24"/>
        <v>0</v>
      </c>
    </row>
    <row r="155" spans="1:21" s="59" customFormat="1" ht="63.75">
      <c r="A155" s="45" t="s">
        <v>789</v>
      </c>
      <c r="B155" s="47" t="s">
        <v>57</v>
      </c>
      <c r="C155" s="81" t="s">
        <v>144</v>
      </c>
      <c r="D155" s="45" t="s">
        <v>49</v>
      </c>
      <c r="E155" s="117"/>
      <c r="F155" s="45" t="s">
        <v>907</v>
      </c>
      <c r="G155" s="45" t="s">
        <v>957</v>
      </c>
      <c r="H155" s="45"/>
      <c r="I155" s="82" t="s">
        <v>1022</v>
      </c>
      <c r="J155" s="82"/>
      <c r="K155" s="90" t="s">
        <v>41</v>
      </c>
      <c r="L155" s="44"/>
      <c r="M155" s="132"/>
      <c r="N155" s="43"/>
      <c r="O155" s="55" t="s">
        <v>1010</v>
      </c>
      <c r="P155" s="43"/>
      <c r="Q155" s="113">
        <f t="shared" si="20"/>
        <v>0</v>
      </c>
      <c r="R155" s="113">
        <f t="shared" si="21"/>
        <v>0</v>
      </c>
      <c r="S155" s="113">
        <f t="shared" si="22"/>
        <v>0</v>
      </c>
      <c r="T155" s="113">
        <f t="shared" si="23"/>
        <v>0</v>
      </c>
      <c r="U155" s="113">
        <f t="shared" si="24"/>
        <v>0</v>
      </c>
    </row>
    <row r="162" spans="17:21" ht="15">
      <c r="Q162" s="113">
        <f>IF(E162="þ",1,0)</f>
        <v>0</v>
      </c>
      <c r="R162" s="113">
        <f>IF(O162="Conforme",1,0)</f>
        <v>0</v>
      </c>
      <c r="S162" s="113">
        <f>Q162+R162</f>
        <v>0</v>
      </c>
      <c r="T162" s="113">
        <f>IF(O162="Non Conforme",1,0)</f>
        <v>0</v>
      </c>
      <c r="U162" s="113">
        <f>Q162+T162</f>
        <v>0</v>
      </c>
    </row>
  </sheetData>
  <sheetProtection selectLockedCells="1"/>
  <autoFilter ref="D5:F163"/>
  <mergeCells count="8">
    <mergeCell ref="N4:P4"/>
    <mergeCell ref="L4:L5"/>
    <mergeCell ref="F4:G4"/>
    <mergeCell ref="K4:K5"/>
    <mergeCell ref="A3:C3"/>
    <mergeCell ref="B4:B5"/>
    <mergeCell ref="A4:A5"/>
    <mergeCell ref="H4:J4"/>
  </mergeCells>
  <conditionalFormatting sqref="O74:O155 O18:O72 O15:O16 O13 O7:O11">
    <cfRule type="cellIs" priority="1" dxfId="4" operator="equal" stopIfTrue="1">
      <formula>"Conforme"</formula>
    </cfRule>
    <cfRule type="cellIs" priority="2" dxfId="4" operator="equal" stopIfTrue="1">
      <formula>"Non conforme"</formula>
    </cfRule>
  </conditionalFormatting>
  <conditionalFormatting sqref="P74:P155 N74:N155 P18:P72 N18:N72 P15:P16 N15:N16 P13 N13 N7:N11 P7:P11">
    <cfRule type="cellIs" priority="3" dxfId="4" operator="greaterThan" stopIfTrue="1">
      <formula>0</formula>
    </cfRule>
  </conditionalFormatting>
  <dataValidations count="2">
    <dataValidation type="list" allowBlank="1" showInputMessage="1" showErrorMessage="1" sqref="O74:O155 O18:O72 O13 O7:O11 O15:O16">
      <formula1>"Conforme,Non conforme,Sans réponse"</formula1>
    </dataValidation>
    <dataValidation type="list" allowBlank="1" showInputMessage="1" showErrorMessage="1" sqref="O12 O6">
      <formula1>"Conforme,Non conforme"</formula1>
    </dataValidation>
  </dataValidations>
  <hyperlinks>
    <hyperlink ref="A3" location="'Guide d''utilisation '!A1" display="Guide d''utilisation "/>
  </hyperlinks>
  <printOptions horizontalCentered="1"/>
  <pageMargins left="0.35433070866141736" right="0.2755905511811024" top="0.3937007874015748" bottom="0.3937007874015748" header="0.1968503937007874" footer="0.1968503937007874"/>
  <pageSetup fitToHeight="0" fitToWidth="1" horizontalDpi="600" verticalDpi="600" orientation="landscape" paperSize="9" scale="65" r:id="rId2"/>
  <headerFooter alignWithMargins="0">
    <oddHeader>&amp;C&amp;"Calibri,Bold"&amp;10SDET V4.1 Grilles de conformité</oddHeader>
    <oddFooter>&amp;L&amp;10&amp;D&amp;R&amp;10&amp;P / &amp;N</oddFooter>
  </headerFooter>
  <drawing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AG66"/>
  <sheetViews>
    <sheetView zoomScalePageLayoutView="0" workbookViewId="0" topLeftCell="A1">
      <pane xSplit="5" ySplit="5" topLeftCell="F6" activePane="bottomRight" state="frozen"/>
      <selection pane="topLeft" activeCell="K12" sqref="K12"/>
      <selection pane="topRight" activeCell="K12" sqref="K12"/>
      <selection pane="bottomLeft" activeCell="K12" sqref="K12"/>
      <selection pane="bottomRight" activeCell="B12" sqref="B12"/>
    </sheetView>
  </sheetViews>
  <sheetFormatPr defaultColWidth="9.140625" defaultRowHeight="15"/>
  <cols>
    <col min="1" max="1" width="8.140625" style="97" bestFit="1" customWidth="1"/>
    <col min="2" max="2" width="6.421875" style="97" customWidth="1"/>
    <col min="3" max="3" width="67.00390625" style="99" customWidth="1"/>
    <col min="4" max="4" width="16.7109375" style="100" customWidth="1"/>
    <col min="5" max="5" width="8.28125" style="97" customWidth="1"/>
    <col min="6" max="6" width="14.7109375" style="97" customWidth="1"/>
    <col min="7" max="7" width="7.28125" style="97" customWidth="1"/>
    <col min="8" max="8" width="11.8515625" style="100" customWidth="1"/>
    <col min="9" max="9" width="11.8515625" style="100" bestFit="1" customWidth="1"/>
    <col min="10" max="10" width="11.8515625" style="100" customWidth="1"/>
    <col min="11" max="11" width="18.57421875" style="97" customWidth="1"/>
    <col min="12" max="12" width="32.7109375" style="97" customWidth="1"/>
    <col min="13" max="13" width="1.28515625" style="97" customWidth="1"/>
    <col min="14" max="15" width="13.7109375" style="97" customWidth="1"/>
    <col min="16" max="16" width="55.7109375" style="97" customWidth="1"/>
    <col min="17" max="21" width="3.28125" style="114" customWidth="1"/>
    <col min="22" max="32" width="9.140625" style="97" customWidth="1"/>
    <col min="33" max="33" width="10.57421875" style="97" customWidth="1"/>
    <col min="34" max="16384" width="9.140625" style="97" customWidth="1"/>
  </cols>
  <sheetData>
    <row r="1" spans="1:21" ht="15">
      <c r="A1" s="94"/>
      <c r="B1" s="94"/>
      <c r="C1" s="95"/>
      <c r="D1" s="93"/>
      <c r="E1" s="94"/>
      <c r="F1" s="94"/>
      <c r="G1" s="94"/>
      <c r="H1" s="96"/>
      <c r="I1" s="96"/>
      <c r="J1" s="96"/>
      <c r="K1" s="94"/>
      <c r="L1" s="94"/>
      <c r="M1" s="94"/>
      <c r="N1" s="94"/>
      <c r="O1" s="94"/>
      <c r="P1" s="94"/>
      <c r="Q1" s="112"/>
      <c r="R1" s="112"/>
      <c r="S1" s="112"/>
      <c r="T1" s="112"/>
      <c r="U1" s="112"/>
    </row>
    <row r="2" spans="1:33" s="59" customFormat="1" ht="39.75" customHeight="1">
      <c r="A2" s="87"/>
      <c r="B2" s="87"/>
      <c r="C2" s="87"/>
      <c r="D2" s="87"/>
      <c r="E2" s="87" t="s">
        <v>849</v>
      </c>
      <c r="F2" s="87"/>
      <c r="G2" s="87"/>
      <c r="H2" s="87"/>
      <c r="I2" s="87"/>
      <c r="J2" s="87"/>
      <c r="K2" s="87"/>
      <c r="L2" s="87"/>
      <c r="M2" s="87"/>
      <c r="N2" s="87"/>
      <c r="O2" s="83"/>
      <c r="P2" s="83"/>
      <c r="Q2" s="113"/>
      <c r="R2" s="113"/>
      <c r="S2" s="113"/>
      <c r="T2" s="113"/>
      <c r="U2" s="113"/>
      <c r="AG2" s="60"/>
    </row>
    <row r="3" spans="1:21" ht="12" customHeight="1">
      <c r="A3" s="247" t="s">
        <v>404</v>
      </c>
      <c r="B3" s="247"/>
      <c r="C3" s="247"/>
      <c r="D3" s="96"/>
      <c r="E3" s="94"/>
      <c r="F3" s="94"/>
      <c r="G3" s="94"/>
      <c r="H3" s="96"/>
      <c r="I3" s="96"/>
      <c r="J3" s="96"/>
      <c r="K3" s="94"/>
      <c r="L3" s="94"/>
      <c r="M3" s="98"/>
      <c r="N3" s="94"/>
      <c r="O3" s="94"/>
      <c r="P3" s="94"/>
      <c r="Q3" s="112"/>
      <c r="R3" s="112"/>
      <c r="S3" s="112"/>
      <c r="T3" s="112"/>
      <c r="U3" s="112"/>
    </row>
    <row r="4" spans="1:21" s="59" customFormat="1" ht="34.5" customHeight="1">
      <c r="A4" s="251" t="s">
        <v>990</v>
      </c>
      <c r="B4" s="254" t="s">
        <v>486</v>
      </c>
      <c r="C4" s="54" t="s">
        <v>484</v>
      </c>
      <c r="D4" s="119"/>
      <c r="E4" s="121" t="s">
        <v>960</v>
      </c>
      <c r="F4" s="253" t="s">
        <v>862</v>
      </c>
      <c r="G4" s="253"/>
      <c r="H4" s="253" t="s">
        <v>379</v>
      </c>
      <c r="I4" s="253"/>
      <c r="J4" s="253"/>
      <c r="K4" s="253" t="s">
        <v>378</v>
      </c>
      <c r="L4" s="256" t="s">
        <v>988</v>
      </c>
      <c r="M4" s="49"/>
      <c r="N4" s="252" t="s">
        <v>800</v>
      </c>
      <c r="O4" s="252"/>
      <c r="P4" s="252"/>
      <c r="Q4" s="113"/>
      <c r="R4" s="113"/>
      <c r="S4" s="113"/>
      <c r="T4" s="113"/>
      <c r="U4" s="113"/>
    </row>
    <row r="5" spans="1:21" s="59" customFormat="1" ht="34.5" customHeight="1">
      <c r="A5" s="251"/>
      <c r="B5" s="255"/>
      <c r="C5" s="54" t="s">
        <v>485</v>
      </c>
      <c r="D5" s="120" t="s">
        <v>209</v>
      </c>
      <c r="E5" s="120" t="s">
        <v>1016</v>
      </c>
      <c r="F5" s="54" t="s">
        <v>902</v>
      </c>
      <c r="G5" s="54" t="s">
        <v>864</v>
      </c>
      <c r="H5" s="46" t="s">
        <v>1000</v>
      </c>
      <c r="I5" s="46" t="s">
        <v>798</v>
      </c>
      <c r="J5" s="46" t="s">
        <v>991</v>
      </c>
      <c r="K5" s="253"/>
      <c r="L5" s="256"/>
      <c r="M5" s="49"/>
      <c r="N5" s="52" t="s">
        <v>1013</v>
      </c>
      <c r="O5" s="52" t="s">
        <v>1014</v>
      </c>
      <c r="P5" s="52" t="s">
        <v>1015</v>
      </c>
      <c r="Q5" s="113"/>
      <c r="R5" s="113"/>
      <c r="S5" s="113"/>
      <c r="T5" s="113"/>
      <c r="U5" s="113"/>
    </row>
    <row r="6" spans="1:21" s="59" customFormat="1" ht="30" customHeight="1">
      <c r="A6" s="68" t="s">
        <v>494</v>
      </c>
      <c r="B6" s="68"/>
      <c r="C6" s="70" t="s">
        <v>1021</v>
      </c>
      <c r="D6" s="72"/>
      <c r="E6" s="71"/>
      <c r="F6" s="71"/>
      <c r="G6" s="71"/>
      <c r="H6" s="72"/>
      <c r="I6" s="72"/>
      <c r="J6" s="72"/>
      <c r="K6" s="71"/>
      <c r="L6" s="73"/>
      <c r="M6" s="130"/>
      <c r="N6" s="74"/>
      <c r="O6" s="75"/>
      <c r="P6" s="78"/>
      <c r="Q6" s="113">
        <f>IF(E6="þ",1,0)</f>
        <v>0</v>
      </c>
      <c r="R6" s="113">
        <f>IF(O6="Conforme",1,0)</f>
        <v>0</v>
      </c>
      <c r="S6" s="113">
        <f>Q6+R6</f>
        <v>0</v>
      </c>
      <c r="T6" s="113">
        <f>IF(O6="Non Conforme",1,0)</f>
        <v>0</v>
      </c>
      <c r="U6" s="113">
        <f>Q6+T6</f>
        <v>0</v>
      </c>
    </row>
    <row r="7" spans="1:21" s="59" customFormat="1" ht="89.25">
      <c r="A7" s="47" t="s">
        <v>676</v>
      </c>
      <c r="B7" s="47" t="s">
        <v>57</v>
      </c>
      <c r="C7" s="44" t="s">
        <v>236</v>
      </c>
      <c r="D7" s="45" t="s">
        <v>1024</v>
      </c>
      <c r="E7" s="48"/>
      <c r="F7" s="45" t="s">
        <v>907</v>
      </c>
      <c r="G7" s="45" t="s">
        <v>918</v>
      </c>
      <c r="H7" s="82"/>
      <c r="I7" s="82" t="s">
        <v>1022</v>
      </c>
      <c r="J7" s="45"/>
      <c r="K7" s="45" t="s">
        <v>223</v>
      </c>
      <c r="L7" s="44" t="s">
        <v>237</v>
      </c>
      <c r="M7" s="133"/>
      <c r="N7" s="43"/>
      <c r="O7" s="55" t="s">
        <v>1010</v>
      </c>
      <c r="P7" s="43"/>
      <c r="Q7" s="113">
        <f>IF(E7="þ",1,0)</f>
        <v>0</v>
      </c>
      <c r="R7" s="113">
        <f>IF(O7="Conforme",1,0)</f>
        <v>0</v>
      </c>
      <c r="S7" s="113">
        <f>Q7+R7</f>
        <v>0</v>
      </c>
      <c r="T7" s="113">
        <f>IF(O7="Non Conforme",1,0)</f>
        <v>0</v>
      </c>
      <c r="U7" s="113">
        <f>Q7+T7</f>
        <v>0</v>
      </c>
    </row>
    <row r="8" spans="1:21" s="59" customFormat="1" ht="25.5" customHeight="1">
      <c r="A8" s="68" t="s">
        <v>495</v>
      </c>
      <c r="B8" s="68"/>
      <c r="C8" s="70" t="s">
        <v>423</v>
      </c>
      <c r="D8" s="72"/>
      <c r="E8" s="71"/>
      <c r="F8" s="71"/>
      <c r="G8" s="71"/>
      <c r="H8" s="72"/>
      <c r="I8" s="72"/>
      <c r="J8" s="72"/>
      <c r="K8" s="71"/>
      <c r="L8" s="73"/>
      <c r="M8" s="50"/>
      <c r="N8" s="74"/>
      <c r="O8" s="75"/>
      <c r="P8" s="78"/>
      <c r="Q8" s="113">
        <f aca="true" t="shared" si="0" ref="Q8:Q54">IF(E8="þ",1,0)</f>
        <v>0</v>
      </c>
      <c r="R8" s="113">
        <f aca="true" t="shared" si="1" ref="R8:R54">IF(O8="Conforme",1,0)</f>
        <v>0</v>
      </c>
      <c r="S8" s="113">
        <f aca="true" t="shared" si="2" ref="S8:S54">Q8+R8</f>
        <v>0</v>
      </c>
      <c r="T8" s="113">
        <f aca="true" t="shared" si="3" ref="T8:T54">IF(O8="Non Conforme",1,0)</f>
        <v>0</v>
      </c>
      <c r="U8" s="113">
        <f aca="true" t="shared" si="4" ref="U8:U54">Q8+T8</f>
        <v>0</v>
      </c>
    </row>
    <row r="9" spans="1:21" s="59" customFormat="1" ht="76.5">
      <c r="A9" s="47" t="s">
        <v>681</v>
      </c>
      <c r="B9" s="47" t="s">
        <v>57</v>
      </c>
      <c r="C9" s="44" t="s">
        <v>1166</v>
      </c>
      <c r="D9" s="45" t="s">
        <v>122</v>
      </c>
      <c r="E9" s="48"/>
      <c r="F9" s="45" t="s">
        <v>863</v>
      </c>
      <c r="G9" s="45">
        <v>7</v>
      </c>
      <c r="H9" s="45"/>
      <c r="I9" s="82" t="s">
        <v>1022</v>
      </c>
      <c r="J9" s="45"/>
      <c r="K9" s="45" t="s">
        <v>123</v>
      </c>
      <c r="L9" s="45"/>
      <c r="M9" s="51"/>
      <c r="N9" s="43"/>
      <c r="O9" s="55" t="s">
        <v>1010</v>
      </c>
      <c r="P9" s="43"/>
      <c r="Q9" s="113">
        <f t="shared" si="0"/>
        <v>0</v>
      </c>
      <c r="R9" s="113">
        <f t="shared" si="1"/>
        <v>0</v>
      </c>
      <c r="S9" s="113">
        <f t="shared" si="2"/>
        <v>0</v>
      </c>
      <c r="T9" s="113">
        <f t="shared" si="3"/>
        <v>0</v>
      </c>
      <c r="U9" s="113">
        <f t="shared" si="4"/>
        <v>0</v>
      </c>
    </row>
    <row r="10" spans="1:21" s="59" customFormat="1" ht="76.5">
      <c r="A10" s="47" t="s">
        <v>682</v>
      </c>
      <c r="B10" s="47" t="s">
        <v>57</v>
      </c>
      <c r="C10" s="44" t="s">
        <v>1167</v>
      </c>
      <c r="D10" s="45" t="s">
        <v>122</v>
      </c>
      <c r="E10" s="48"/>
      <c r="F10" s="45" t="s">
        <v>863</v>
      </c>
      <c r="G10" s="45">
        <v>7</v>
      </c>
      <c r="H10" s="45"/>
      <c r="I10" s="82" t="s">
        <v>1022</v>
      </c>
      <c r="J10" s="45"/>
      <c r="K10" s="45" t="s">
        <v>123</v>
      </c>
      <c r="L10" s="45"/>
      <c r="M10" s="51"/>
      <c r="N10" s="43"/>
      <c r="O10" s="55" t="s">
        <v>1010</v>
      </c>
      <c r="P10" s="43"/>
      <c r="Q10" s="113">
        <f t="shared" si="0"/>
        <v>0</v>
      </c>
      <c r="R10" s="113">
        <f t="shared" si="1"/>
        <v>0</v>
      </c>
      <c r="S10" s="113">
        <f t="shared" si="2"/>
        <v>0</v>
      </c>
      <c r="T10" s="113">
        <f t="shared" si="3"/>
        <v>0</v>
      </c>
      <c r="U10" s="113">
        <f t="shared" si="4"/>
        <v>0</v>
      </c>
    </row>
    <row r="11" spans="1:21" s="59" customFormat="1" ht="76.5">
      <c r="A11" s="47" t="s">
        <v>683</v>
      </c>
      <c r="B11" s="47" t="s">
        <v>57</v>
      </c>
      <c r="C11" s="44" t="s">
        <v>825</v>
      </c>
      <c r="D11" s="45" t="s">
        <v>122</v>
      </c>
      <c r="E11" s="48"/>
      <c r="F11" s="45" t="s">
        <v>863</v>
      </c>
      <c r="G11" s="45" t="s">
        <v>958</v>
      </c>
      <c r="H11" s="45"/>
      <c r="I11" s="82" t="s">
        <v>1022</v>
      </c>
      <c r="J11" s="45"/>
      <c r="K11" s="45" t="s">
        <v>123</v>
      </c>
      <c r="L11" s="45" t="s">
        <v>826</v>
      </c>
      <c r="M11" s="51"/>
      <c r="N11" s="43"/>
      <c r="O11" s="55" t="s">
        <v>1010</v>
      </c>
      <c r="P11" s="43"/>
      <c r="Q11" s="113"/>
      <c r="R11" s="113"/>
      <c r="S11" s="113"/>
      <c r="T11" s="113"/>
      <c r="U11" s="113"/>
    </row>
    <row r="12" spans="1:21" s="59" customFormat="1" ht="25.5" customHeight="1">
      <c r="A12" s="47" t="s">
        <v>684</v>
      </c>
      <c r="B12" s="47" t="s">
        <v>57</v>
      </c>
      <c r="C12" s="44" t="s">
        <v>815</v>
      </c>
      <c r="D12" s="90" t="s">
        <v>232</v>
      </c>
      <c r="E12" s="117"/>
      <c r="F12" s="45" t="s">
        <v>863</v>
      </c>
      <c r="G12" s="45" t="s">
        <v>908</v>
      </c>
      <c r="H12" s="45"/>
      <c r="I12" s="82" t="s">
        <v>1022</v>
      </c>
      <c r="J12" s="82"/>
      <c r="K12" s="45" t="s">
        <v>276</v>
      </c>
      <c r="L12" s="45"/>
      <c r="M12" s="138"/>
      <c r="N12" s="43"/>
      <c r="O12" s="55" t="s">
        <v>1010</v>
      </c>
      <c r="P12" s="43"/>
      <c r="Q12" s="113">
        <f>IF(E12="þ",1,0)</f>
        <v>0</v>
      </c>
      <c r="R12" s="113">
        <f>IF(O12="Conforme",1,0)</f>
        <v>0</v>
      </c>
      <c r="S12" s="113">
        <f>Q12+R12</f>
        <v>0</v>
      </c>
      <c r="T12" s="113">
        <f>IF(O12="Non Conforme",1,0)</f>
        <v>0</v>
      </c>
      <c r="U12" s="113">
        <f>Q12+T12</f>
        <v>0</v>
      </c>
    </row>
    <row r="13" spans="1:21" s="59" customFormat="1" ht="25.5" customHeight="1">
      <c r="A13" s="47" t="s">
        <v>685</v>
      </c>
      <c r="B13" s="47" t="s">
        <v>57</v>
      </c>
      <c r="C13" s="81" t="s">
        <v>816</v>
      </c>
      <c r="D13" s="90" t="s">
        <v>232</v>
      </c>
      <c r="E13" s="117"/>
      <c r="F13" s="45" t="s">
        <v>863</v>
      </c>
      <c r="G13" s="45" t="s">
        <v>909</v>
      </c>
      <c r="H13" s="45"/>
      <c r="I13" s="82" t="s">
        <v>1022</v>
      </c>
      <c r="J13" s="82"/>
      <c r="K13" s="45" t="s">
        <v>276</v>
      </c>
      <c r="L13" s="77"/>
      <c r="M13" s="139"/>
      <c r="N13" s="43"/>
      <c r="O13" s="55" t="s">
        <v>1010</v>
      </c>
      <c r="P13" s="43"/>
      <c r="Q13" s="113"/>
      <c r="R13" s="113"/>
      <c r="S13" s="113"/>
      <c r="T13" s="113"/>
      <c r="U13" s="113"/>
    </row>
    <row r="14" spans="1:21" s="59" customFormat="1" ht="76.5">
      <c r="A14" s="47" t="s">
        <v>686</v>
      </c>
      <c r="B14" s="47" t="s">
        <v>57</v>
      </c>
      <c r="C14" s="81" t="s">
        <v>824</v>
      </c>
      <c r="D14" s="90" t="s">
        <v>232</v>
      </c>
      <c r="E14" s="117"/>
      <c r="F14" s="45" t="s">
        <v>863</v>
      </c>
      <c r="G14" s="45" t="s">
        <v>909</v>
      </c>
      <c r="H14" s="45"/>
      <c r="I14" s="82" t="s">
        <v>1022</v>
      </c>
      <c r="J14" s="82"/>
      <c r="K14" s="45" t="s">
        <v>276</v>
      </c>
      <c r="L14" s="77"/>
      <c r="M14" s="139"/>
      <c r="N14" s="43"/>
      <c r="O14" s="55" t="s">
        <v>1010</v>
      </c>
      <c r="P14" s="43"/>
      <c r="Q14" s="113"/>
      <c r="R14" s="113"/>
      <c r="S14" s="113"/>
      <c r="T14" s="113"/>
      <c r="U14" s="113"/>
    </row>
    <row r="15" spans="1:21" s="59" customFormat="1" ht="38.25">
      <c r="A15" s="47" t="s">
        <v>1066</v>
      </c>
      <c r="B15" s="47" t="s">
        <v>57</v>
      </c>
      <c r="C15" s="81" t="s">
        <v>819</v>
      </c>
      <c r="D15" s="90" t="s">
        <v>232</v>
      </c>
      <c r="E15" s="117"/>
      <c r="F15" s="45" t="s">
        <v>863</v>
      </c>
      <c r="G15" s="45" t="s">
        <v>909</v>
      </c>
      <c r="H15" s="45"/>
      <c r="I15" s="82" t="s">
        <v>1022</v>
      </c>
      <c r="J15" s="82"/>
      <c r="K15" s="45" t="s">
        <v>276</v>
      </c>
      <c r="L15" s="77"/>
      <c r="M15" s="139"/>
      <c r="N15" s="43"/>
      <c r="O15" s="55" t="s">
        <v>1010</v>
      </c>
      <c r="P15" s="43"/>
      <c r="Q15" s="113"/>
      <c r="R15" s="113"/>
      <c r="S15" s="113"/>
      <c r="T15" s="113"/>
      <c r="U15" s="113"/>
    </row>
    <row r="16" spans="1:21" s="59" customFormat="1" ht="76.5">
      <c r="A16" s="47" t="s">
        <v>1067</v>
      </c>
      <c r="B16" s="47" t="s">
        <v>57</v>
      </c>
      <c r="C16" s="81" t="s">
        <v>827</v>
      </c>
      <c r="D16" s="45" t="s">
        <v>122</v>
      </c>
      <c r="E16" s="48"/>
      <c r="F16" s="45" t="s">
        <v>863</v>
      </c>
      <c r="G16" s="45" t="s">
        <v>910</v>
      </c>
      <c r="H16" s="45"/>
      <c r="I16" s="82" t="s">
        <v>1022</v>
      </c>
      <c r="J16" s="45"/>
      <c r="K16" s="45" t="s">
        <v>123</v>
      </c>
      <c r="L16" s="45"/>
      <c r="M16" s="139"/>
      <c r="N16" s="43"/>
      <c r="O16" s="55" t="s">
        <v>1010</v>
      </c>
      <c r="P16" s="43"/>
      <c r="Q16" s="113"/>
      <c r="R16" s="113"/>
      <c r="S16" s="113"/>
      <c r="T16" s="113"/>
      <c r="U16" s="113"/>
    </row>
    <row r="17" spans="1:21" s="59" customFormat="1" ht="76.5">
      <c r="A17" s="47" t="s">
        <v>1068</v>
      </c>
      <c r="B17" s="47" t="s">
        <v>57</v>
      </c>
      <c r="C17" s="81" t="s">
        <v>828</v>
      </c>
      <c r="D17" s="45" t="s">
        <v>122</v>
      </c>
      <c r="E17" s="48"/>
      <c r="F17" s="45" t="s">
        <v>863</v>
      </c>
      <c r="G17" s="45" t="s">
        <v>910</v>
      </c>
      <c r="H17" s="45"/>
      <c r="I17" s="82" t="s">
        <v>1022</v>
      </c>
      <c r="J17" s="45"/>
      <c r="K17" s="45" t="s">
        <v>123</v>
      </c>
      <c r="L17" s="45"/>
      <c r="M17" s="138"/>
      <c r="N17" s="43"/>
      <c r="O17" s="55" t="s">
        <v>1010</v>
      </c>
      <c r="P17" s="43"/>
      <c r="Q17" s="113"/>
      <c r="R17" s="113"/>
      <c r="S17" s="113"/>
      <c r="T17" s="113"/>
      <c r="U17" s="113"/>
    </row>
    <row r="18" spans="1:21" s="59" customFormat="1" ht="30" customHeight="1">
      <c r="A18" s="68" t="s">
        <v>499</v>
      </c>
      <c r="B18" s="69"/>
      <c r="C18" s="70" t="s">
        <v>58</v>
      </c>
      <c r="D18" s="103"/>
      <c r="E18" s="79"/>
      <c r="F18" s="80"/>
      <c r="G18" s="80"/>
      <c r="H18" s="68" t="s">
        <v>799</v>
      </c>
      <c r="I18" s="68" t="s">
        <v>799</v>
      </c>
      <c r="J18" s="75" t="s">
        <v>799</v>
      </c>
      <c r="K18" s="75"/>
      <c r="L18" s="80"/>
      <c r="M18" s="139"/>
      <c r="N18" s="80"/>
      <c r="O18" s="78"/>
      <c r="P18" s="78"/>
      <c r="Q18" s="113">
        <f>IF(E18="þ",1,0)</f>
        <v>0</v>
      </c>
      <c r="R18" s="113">
        <f>IF(O18="Conforme",1,0)</f>
        <v>0</v>
      </c>
      <c r="S18" s="113">
        <f>Q18+R18</f>
        <v>0</v>
      </c>
      <c r="T18" s="113">
        <f>IF(O18="Non Conforme",1,0)</f>
        <v>0</v>
      </c>
      <c r="U18" s="113">
        <f>Q18+T18</f>
        <v>0</v>
      </c>
    </row>
    <row r="19" spans="1:21" s="59" customFormat="1" ht="25.5" customHeight="1">
      <c r="A19" s="47" t="s">
        <v>558</v>
      </c>
      <c r="B19" s="47" t="s">
        <v>57</v>
      </c>
      <c r="C19" s="44" t="s">
        <v>1163</v>
      </c>
      <c r="D19" s="45" t="s">
        <v>1140</v>
      </c>
      <c r="E19" s="48"/>
      <c r="F19" s="45" t="s">
        <v>863</v>
      </c>
      <c r="G19" s="45">
        <v>7</v>
      </c>
      <c r="H19" s="45"/>
      <c r="I19" s="82" t="s">
        <v>1022</v>
      </c>
      <c r="J19" s="45"/>
      <c r="K19" s="45" t="s">
        <v>273</v>
      </c>
      <c r="L19" s="45"/>
      <c r="M19" s="139"/>
      <c r="N19" s="43"/>
      <c r="O19" s="55" t="s">
        <v>1010</v>
      </c>
      <c r="P19" s="43"/>
      <c r="Q19" s="113">
        <f>IF(E19="þ",1,0)</f>
        <v>0</v>
      </c>
      <c r="R19" s="113">
        <f>IF(O19="Conforme",1,0)</f>
        <v>0</v>
      </c>
      <c r="S19" s="113">
        <f>Q19+R19</f>
        <v>0</v>
      </c>
      <c r="T19" s="113">
        <f>IF(O19="Non Conforme",1,0)</f>
        <v>0</v>
      </c>
      <c r="U19" s="113">
        <f>Q19+T19</f>
        <v>0</v>
      </c>
    </row>
    <row r="20" spans="1:21" s="59" customFormat="1" ht="30" customHeight="1">
      <c r="A20" s="68" t="s">
        <v>500</v>
      </c>
      <c r="B20" s="69"/>
      <c r="C20" s="70" t="s">
        <v>430</v>
      </c>
      <c r="D20" s="91"/>
      <c r="E20" s="79"/>
      <c r="F20" s="80"/>
      <c r="G20" s="80"/>
      <c r="H20" s="68" t="s">
        <v>799</v>
      </c>
      <c r="I20" s="68" t="s">
        <v>799</v>
      </c>
      <c r="J20" s="75" t="s">
        <v>799</v>
      </c>
      <c r="K20" s="75"/>
      <c r="L20" s="80"/>
      <c r="M20" s="50"/>
      <c r="N20" s="80"/>
      <c r="O20" s="78"/>
      <c r="P20" s="78"/>
      <c r="Q20" s="113">
        <f t="shared" si="0"/>
        <v>0</v>
      </c>
      <c r="R20" s="113">
        <f t="shared" si="1"/>
        <v>0</v>
      </c>
      <c r="S20" s="113">
        <f t="shared" si="2"/>
        <v>0</v>
      </c>
      <c r="T20" s="113">
        <f t="shared" si="3"/>
        <v>0</v>
      </c>
      <c r="U20" s="113">
        <f t="shared" si="4"/>
        <v>0</v>
      </c>
    </row>
    <row r="21" spans="1:21" s="59" customFormat="1" ht="63.75">
      <c r="A21" s="47" t="s">
        <v>570</v>
      </c>
      <c r="B21" s="47" t="s">
        <v>57</v>
      </c>
      <c r="C21" s="81" t="s">
        <v>278</v>
      </c>
      <c r="D21" s="90" t="s">
        <v>1024</v>
      </c>
      <c r="E21" s="82"/>
      <c r="F21" s="45" t="s">
        <v>907</v>
      </c>
      <c r="G21" s="45" t="s">
        <v>925</v>
      </c>
      <c r="H21" s="45"/>
      <c r="I21" s="82" t="s">
        <v>1022</v>
      </c>
      <c r="J21" s="82" t="s">
        <v>1022</v>
      </c>
      <c r="K21" s="45" t="s">
        <v>266</v>
      </c>
      <c r="L21" s="44"/>
      <c r="M21" s="51"/>
      <c r="N21" s="43"/>
      <c r="O21" s="55" t="s">
        <v>1010</v>
      </c>
      <c r="P21" s="43"/>
      <c r="Q21" s="113">
        <f t="shared" si="0"/>
        <v>0</v>
      </c>
      <c r="R21" s="113">
        <f t="shared" si="1"/>
        <v>0</v>
      </c>
      <c r="S21" s="113">
        <f t="shared" si="2"/>
        <v>0</v>
      </c>
      <c r="T21" s="113">
        <f t="shared" si="3"/>
        <v>0</v>
      </c>
      <c r="U21" s="113">
        <f t="shared" si="4"/>
        <v>0</v>
      </c>
    </row>
    <row r="22" spans="1:21" s="59" customFormat="1" ht="63.75">
      <c r="A22" s="47" t="s">
        <v>571</v>
      </c>
      <c r="B22" s="47" t="s">
        <v>57</v>
      </c>
      <c r="C22" s="81" t="s">
        <v>279</v>
      </c>
      <c r="D22" s="90" t="s">
        <v>1024</v>
      </c>
      <c r="E22" s="82"/>
      <c r="F22" s="45" t="s">
        <v>907</v>
      </c>
      <c r="G22" s="45" t="s">
        <v>925</v>
      </c>
      <c r="H22" s="45"/>
      <c r="I22" s="82" t="s">
        <v>1022</v>
      </c>
      <c r="J22" s="82" t="s">
        <v>1022</v>
      </c>
      <c r="K22" s="45" t="s">
        <v>266</v>
      </c>
      <c r="L22" s="44"/>
      <c r="M22" s="51"/>
      <c r="N22" s="43"/>
      <c r="O22" s="55" t="s">
        <v>1010</v>
      </c>
      <c r="P22" s="43"/>
      <c r="Q22" s="113">
        <f t="shared" si="0"/>
        <v>0</v>
      </c>
      <c r="R22" s="113">
        <f t="shared" si="1"/>
        <v>0</v>
      </c>
      <c r="S22" s="113">
        <f t="shared" si="2"/>
        <v>0</v>
      </c>
      <c r="T22" s="113">
        <f t="shared" si="3"/>
        <v>0</v>
      </c>
      <c r="U22" s="113">
        <f t="shared" si="4"/>
        <v>0</v>
      </c>
    </row>
    <row r="23" spans="1:21" s="59" customFormat="1" ht="63.75">
      <c r="A23" s="47" t="s">
        <v>572</v>
      </c>
      <c r="B23" s="47" t="s">
        <v>57</v>
      </c>
      <c r="C23" s="81" t="s">
        <v>280</v>
      </c>
      <c r="D23" s="90" t="s">
        <v>1024</v>
      </c>
      <c r="E23" s="82"/>
      <c r="F23" s="45" t="s">
        <v>907</v>
      </c>
      <c r="G23" s="45" t="s">
        <v>925</v>
      </c>
      <c r="H23" s="45"/>
      <c r="I23" s="82" t="s">
        <v>1022</v>
      </c>
      <c r="J23" s="82" t="s">
        <v>1022</v>
      </c>
      <c r="K23" s="45" t="s">
        <v>266</v>
      </c>
      <c r="L23" s="44"/>
      <c r="M23" s="51"/>
      <c r="N23" s="43"/>
      <c r="O23" s="55" t="s">
        <v>1010</v>
      </c>
      <c r="P23" s="43"/>
      <c r="Q23" s="113">
        <f t="shared" si="0"/>
        <v>0</v>
      </c>
      <c r="R23" s="113">
        <f t="shared" si="1"/>
        <v>0</v>
      </c>
      <c r="S23" s="113">
        <f t="shared" si="2"/>
        <v>0</v>
      </c>
      <c r="T23" s="113">
        <f t="shared" si="3"/>
        <v>0</v>
      </c>
      <c r="U23" s="113">
        <f t="shared" si="4"/>
        <v>0</v>
      </c>
    </row>
    <row r="24" spans="1:21" s="59" customFormat="1" ht="51">
      <c r="A24" s="47" t="s">
        <v>573</v>
      </c>
      <c r="B24" s="47" t="s">
        <v>57</v>
      </c>
      <c r="C24" s="81" t="s">
        <v>281</v>
      </c>
      <c r="D24" s="45" t="s">
        <v>33</v>
      </c>
      <c r="E24" s="82"/>
      <c r="F24" s="45" t="s">
        <v>907</v>
      </c>
      <c r="G24" s="45" t="s">
        <v>927</v>
      </c>
      <c r="H24" s="45"/>
      <c r="I24" s="82" t="s">
        <v>1022</v>
      </c>
      <c r="J24" s="82"/>
      <c r="K24" s="45" t="s">
        <v>166</v>
      </c>
      <c r="L24" s="44"/>
      <c r="M24" s="51"/>
      <c r="N24" s="43"/>
      <c r="O24" s="55" t="s">
        <v>1010</v>
      </c>
      <c r="P24" s="43"/>
      <c r="Q24" s="113">
        <f t="shared" si="0"/>
        <v>0</v>
      </c>
      <c r="R24" s="113">
        <f t="shared" si="1"/>
        <v>0</v>
      </c>
      <c r="S24" s="113">
        <f t="shared" si="2"/>
        <v>0</v>
      </c>
      <c r="T24" s="113">
        <f t="shared" si="3"/>
        <v>0</v>
      </c>
      <c r="U24" s="113">
        <f t="shared" si="4"/>
        <v>0</v>
      </c>
    </row>
    <row r="25" spans="1:21" s="59" customFormat="1" ht="51">
      <c r="A25" s="47" t="s">
        <v>574</v>
      </c>
      <c r="B25" s="47" t="s">
        <v>57</v>
      </c>
      <c r="C25" s="81" t="s">
        <v>965</v>
      </c>
      <c r="D25" s="90" t="s">
        <v>49</v>
      </c>
      <c r="E25" s="82"/>
      <c r="F25" s="45" t="s">
        <v>907</v>
      </c>
      <c r="G25" s="45" t="s">
        <v>959</v>
      </c>
      <c r="H25" s="45"/>
      <c r="I25" s="82" t="s">
        <v>1022</v>
      </c>
      <c r="J25" s="82"/>
      <c r="K25" s="45" t="s">
        <v>451</v>
      </c>
      <c r="L25" s="44"/>
      <c r="M25" s="51"/>
      <c r="N25" s="43"/>
      <c r="O25" s="55" t="s">
        <v>1010</v>
      </c>
      <c r="P25" s="43"/>
      <c r="Q25" s="113">
        <f t="shared" si="0"/>
        <v>0</v>
      </c>
      <c r="R25" s="113">
        <f t="shared" si="1"/>
        <v>0</v>
      </c>
      <c r="S25" s="113">
        <f t="shared" si="2"/>
        <v>0</v>
      </c>
      <c r="T25" s="113">
        <f t="shared" si="3"/>
        <v>0</v>
      </c>
      <c r="U25" s="113">
        <f t="shared" si="4"/>
        <v>0</v>
      </c>
    </row>
    <row r="26" spans="1:21" s="59" customFormat="1" ht="38.25">
      <c r="A26" s="47" t="s">
        <v>575</v>
      </c>
      <c r="B26" s="47" t="s">
        <v>57</v>
      </c>
      <c r="C26" s="81" t="s">
        <v>36</v>
      </c>
      <c r="D26" s="45" t="s">
        <v>232</v>
      </c>
      <c r="E26" s="48"/>
      <c r="F26" s="45" t="s">
        <v>865</v>
      </c>
      <c r="G26" s="45" t="s">
        <v>879</v>
      </c>
      <c r="H26" s="45"/>
      <c r="I26" s="82" t="s">
        <v>1022</v>
      </c>
      <c r="J26" s="45"/>
      <c r="K26" s="45" t="s">
        <v>276</v>
      </c>
      <c r="L26" s="44"/>
      <c r="M26" s="139"/>
      <c r="N26" s="43"/>
      <c r="O26" s="55" t="s">
        <v>1010</v>
      </c>
      <c r="P26" s="43"/>
      <c r="Q26" s="113">
        <f aca="true" t="shared" si="5" ref="Q26:Q34">IF(E26="þ",1,0)</f>
        <v>0</v>
      </c>
      <c r="R26" s="113">
        <f aca="true" t="shared" si="6" ref="R26:R34">IF(O26="Conforme",1,0)</f>
        <v>0</v>
      </c>
      <c r="S26" s="113">
        <f aca="true" t="shared" si="7" ref="S26:S34">Q26+R26</f>
        <v>0</v>
      </c>
      <c r="T26" s="113">
        <f aca="true" t="shared" si="8" ref="T26:T34">IF(O26="Non Conforme",1,0)</f>
        <v>0</v>
      </c>
      <c r="U26" s="113">
        <f aca="true" t="shared" si="9" ref="U26:U34">Q26+T26</f>
        <v>0</v>
      </c>
    </row>
    <row r="27" spans="1:21" s="59" customFormat="1" ht="51">
      <c r="A27" s="47" t="s">
        <v>576</v>
      </c>
      <c r="B27" s="47" t="s">
        <v>57</v>
      </c>
      <c r="C27" s="81" t="s">
        <v>453</v>
      </c>
      <c r="D27" s="90" t="s">
        <v>1157</v>
      </c>
      <c r="E27" s="117"/>
      <c r="F27" s="45" t="s">
        <v>907</v>
      </c>
      <c r="G27" s="45" t="s">
        <v>874</v>
      </c>
      <c r="H27" s="45"/>
      <c r="I27" s="82" t="s">
        <v>1022</v>
      </c>
      <c r="J27" s="82"/>
      <c r="K27" s="45" t="s">
        <v>154</v>
      </c>
      <c r="L27" s="44" t="s">
        <v>1158</v>
      </c>
      <c r="M27" s="139"/>
      <c r="N27" s="43"/>
      <c r="O27" s="55" t="s">
        <v>1010</v>
      </c>
      <c r="P27" s="43"/>
      <c r="Q27" s="113">
        <f t="shared" si="5"/>
        <v>0</v>
      </c>
      <c r="R27" s="113">
        <f t="shared" si="6"/>
        <v>0</v>
      </c>
      <c r="S27" s="113">
        <f t="shared" si="7"/>
        <v>0</v>
      </c>
      <c r="T27" s="113">
        <f t="shared" si="8"/>
        <v>0</v>
      </c>
      <c r="U27" s="113">
        <f t="shared" si="9"/>
        <v>0</v>
      </c>
    </row>
    <row r="28" spans="1:21" s="59" customFormat="1" ht="38.25">
      <c r="A28" s="47" t="s">
        <v>577</v>
      </c>
      <c r="B28" s="47" t="s">
        <v>57</v>
      </c>
      <c r="C28" s="81" t="s">
        <v>454</v>
      </c>
      <c r="D28" s="90" t="s">
        <v>1157</v>
      </c>
      <c r="E28" s="117"/>
      <c r="F28" s="45" t="s">
        <v>907</v>
      </c>
      <c r="G28" s="45" t="s">
        <v>874</v>
      </c>
      <c r="H28" s="45"/>
      <c r="I28" s="82" t="s">
        <v>1022</v>
      </c>
      <c r="J28" s="82" t="s">
        <v>1022</v>
      </c>
      <c r="K28" s="45" t="s">
        <v>154</v>
      </c>
      <c r="L28" s="44"/>
      <c r="M28" s="139"/>
      <c r="N28" s="43"/>
      <c r="O28" s="55" t="s">
        <v>1010</v>
      </c>
      <c r="P28" s="43"/>
      <c r="Q28" s="113">
        <f t="shared" si="5"/>
        <v>0</v>
      </c>
      <c r="R28" s="113">
        <f t="shared" si="6"/>
        <v>0</v>
      </c>
      <c r="S28" s="113">
        <f t="shared" si="7"/>
        <v>0</v>
      </c>
      <c r="T28" s="113">
        <f t="shared" si="8"/>
        <v>0</v>
      </c>
      <c r="U28" s="113">
        <f t="shared" si="9"/>
        <v>0</v>
      </c>
    </row>
    <row r="29" spans="1:21" s="59" customFormat="1" ht="63.75">
      <c r="A29" s="47" t="s">
        <v>578</v>
      </c>
      <c r="B29" s="47" t="s">
        <v>57</v>
      </c>
      <c r="C29" s="81" t="s">
        <v>149</v>
      </c>
      <c r="D29" s="90" t="s">
        <v>1157</v>
      </c>
      <c r="E29" s="117"/>
      <c r="F29" s="45" t="s">
        <v>907</v>
      </c>
      <c r="G29" s="45" t="s">
        <v>874</v>
      </c>
      <c r="H29" s="45"/>
      <c r="I29" s="82" t="s">
        <v>1022</v>
      </c>
      <c r="J29" s="82" t="s">
        <v>1022</v>
      </c>
      <c r="K29" s="45" t="s">
        <v>154</v>
      </c>
      <c r="L29" s="44"/>
      <c r="M29" s="139"/>
      <c r="N29" s="43"/>
      <c r="O29" s="55" t="s">
        <v>1010</v>
      </c>
      <c r="P29" s="43"/>
      <c r="Q29" s="113">
        <f t="shared" si="5"/>
        <v>0</v>
      </c>
      <c r="R29" s="113">
        <f t="shared" si="6"/>
        <v>0</v>
      </c>
      <c r="S29" s="113">
        <f t="shared" si="7"/>
        <v>0</v>
      </c>
      <c r="T29" s="113">
        <f t="shared" si="8"/>
        <v>0</v>
      </c>
      <c r="U29" s="113">
        <f t="shared" si="9"/>
        <v>0</v>
      </c>
    </row>
    <row r="30" spans="1:21" s="59" customFormat="1" ht="38.25">
      <c r="A30" s="47" t="s">
        <v>579</v>
      </c>
      <c r="B30" s="47" t="s">
        <v>57</v>
      </c>
      <c r="C30" s="81" t="s">
        <v>1159</v>
      </c>
      <c r="D30" s="90" t="s">
        <v>1157</v>
      </c>
      <c r="E30" s="117"/>
      <c r="F30" s="45" t="s">
        <v>907</v>
      </c>
      <c r="G30" s="45" t="s">
        <v>875</v>
      </c>
      <c r="H30" s="45"/>
      <c r="I30" s="82" t="s">
        <v>1022</v>
      </c>
      <c r="J30" s="82"/>
      <c r="K30" s="45" t="s">
        <v>154</v>
      </c>
      <c r="L30" s="44"/>
      <c r="M30" s="139"/>
      <c r="N30" s="43"/>
      <c r="O30" s="55" t="s">
        <v>1010</v>
      </c>
      <c r="P30" s="43"/>
      <c r="Q30" s="113">
        <f t="shared" si="5"/>
        <v>0</v>
      </c>
      <c r="R30" s="113">
        <f t="shared" si="6"/>
        <v>0</v>
      </c>
      <c r="S30" s="113">
        <f t="shared" si="7"/>
        <v>0</v>
      </c>
      <c r="T30" s="113">
        <f t="shared" si="8"/>
        <v>0</v>
      </c>
      <c r="U30" s="113">
        <f t="shared" si="9"/>
        <v>0</v>
      </c>
    </row>
    <row r="31" spans="1:21" s="59" customFormat="1" ht="63.75">
      <c r="A31" s="47" t="s">
        <v>580</v>
      </c>
      <c r="B31" s="47" t="s">
        <v>57</v>
      </c>
      <c r="C31" s="81" t="s">
        <v>1133</v>
      </c>
      <c r="D31" s="90" t="s">
        <v>156</v>
      </c>
      <c r="E31" s="117"/>
      <c r="F31" s="45" t="s">
        <v>907</v>
      </c>
      <c r="G31" s="45" t="s">
        <v>921</v>
      </c>
      <c r="H31" s="45"/>
      <c r="I31" s="82" t="s">
        <v>1022</v>
      </c>
      <c r="J31" s="82" t="s">
        <v>1022</v>
      </c>
      <c r="K31" s="45" t="s">
        <v>157</v>
      </c>
      <c r="L31" s="44"/>
      <c r="M31" s="139"/>
      <c r="N31" s="43"/>
      <c r="O31" s="55" t="s">
        <v>1010</v>
      </c>
      <c r="P31" s="43"/>
      <c r="Q31" s="113">
        <f t="shared" si="5"/>
        <v>0</v>
      </c>
      <c r="R31" s="113">
        <f t="shared" si="6"/>
        <v>0</v>
      </c>
      <c r="S31" s="113">
        <f t="shared" si="7"/>
        <v>0</v>
      </c>
      <c r="T31" s="113">
        <f t="shared" si="8"/>
        <v>0</v>
      </c>
      <c r="U31" s="113">
        <f t="shared" si="9"/>
        <v>0</v>
      </c>
    </row>
    <row r="32" spans="1:21" s="59" customFormat="1" ht="178.5">
      <c r="A32" s="47" t="s">
        <v>581</v>
      </c>
      <c r="B32" s="47" t="s">
        <v>57</v>
      </c>
      <c r="C32" s="81" t="s">
        <v>155</v>
      </c>
      <c r="D32" s="90" t="s">
        <v>156</v>
      </c>
      <c r="E32" s="117"/>
      <c r="F32" s="45" t="s">
        <v>907</v>
      </c>
      <c r="G32" s="45" t="s">
        <v>921</v>
      </c>
      <c r="H32" s="45"/>
      <c r="I32" s="82" t="s">
        <v>1022</v>
      </c>
      <c r="J32" s="82" t="s">
        <v>1022</v>
      </c>
      <c r="K32" s="45" t="s">
        <v>157</v>
      </c>
      <c r="L32" s="44"/>
      <c r="M32" s="133"/>
      <c r="N32" s="43"/>
      <c r="O32" s="55" t="s">
        <v>1010</v>
      </c>
      <c r="P32" s="43"/>
      <c r="Q32" s="113">
        <f t="shared" si="5"/>
        <v>0</v>
      </c>
      <c r="R32" s="113">
        <f t="shared" si="6"/>
        <v>0</v>
      </c>
      <c r="S32" s="113">
        <f t="shared" si="7"/>
        <v>0</v>
      </c>
      <c r="T32" s="113">
        <f t="shared" si="8"/>
        <v>0</v>
      </c>
      <c r="U32" s="113">
        <f t="shared" si="9"/>
        <v>0</v>
      </c>
    </row>
    <row r="33" spans="1:21" s="59" customFormat="1" ht="63.75">
      <c r="A33" s="47" t="s">
        <v>582</v>
      </c>
      <c r="B33" s="47" t="s">
        <v>57</v>
      </c>
      <c r="C33" s="81" t="s">
        <v>227</v>
      </c>
      <c r="D33" s="90" t="s">
        <v>156</v>
      </c>
      <c r="E33" s="117"/>
      <c r="F33" s="45" t="s">
        <v>907</v>
      </c>
      <c r="G33" s="45" t="s">
        <v>923</v>
      </c>
      <c r="H33" s="45"/>
      <c r="I33" s="82" t="s">
        <v>1022</v>
      </c>
      <c r="J33" s="82"/>
      <c r="K33" s="45" t="s">
        <v>228</v>
      </c>
      <c r="L33" s="44"/>
      <c r="M33" s="131"/>
      <c r="N33" s="43"/>
      <c r="O33" s="55" t="s">
        <v>1010</v>
      </c>
      <c r="P33" s="43"/>
      <c r="Q33" s="113">
        <f t="shared" si="5"/>
        <v>0</v>
      </c>
      <c r="R33" s="113">
        <f t="shared" si="6"/>
        <v>0</v>
      </c>
      <c r="S33" s="113">
        <f t="shared" si="7"/>
        <v>0</v>
      </c>
      <c r="T33" s="113">
        <f t="shared" si="8"/>
        <v>0</v>
      </c>
      <c r="U33" s="113">
        <f t="shared" si="9"/>
        <v>0</v>
      </c>
    </row>
    <row r="34" spans="1:21" s="59" customFormat="1" ht="102">
      <c r="A34" s="47" t="s">
        <v>583</v>
      </c>
      <c r="B34" s="47" t="s">
        <v>57</v>
      </c>
      <c r="C34" s="81" t="s">
        <v>32</v>
      </c>
      <c r="D34" s="45" t="s">
        <v>164</v>
      </c>
      <c r="E34" s="117"/>
      <c r="F34" s="45" t="s">
        <v>907</v>
      </c>
      <c r="G34" s="45" t="s">
        <v>926</v>
      </c>
      <c r="H34" s="82"/>
      <c r="I34" s="82" t="s">
        <v>1022</v>
      </c>
      <c r="J34" s="82"/>
      <c r="K34" s="45" t="s">
        <v>165</v>
      </c>
      <c r="L34" s="44" t="s">
        <v>163</v>
      </c>
      <c r="M34" s="131"/>
      <c r="N34" s="43"/>
      <c r="O34" s="55" t="s">
        <v>1010</v>
      </c>
      <c r="P34" s="43"/>
      <c r="Q34" s="113">
        <f t="shared" si="5"/>
        <v>0</v>
      </c>
      <c r="R34" s="113">
        <f t="shared" si="6"/>
        <v>0</v>
      </c>
      <c r="S34" s="113">
        <f t="shared" si="7"/>
        <v>0</v>
      </c>
      <c r="T34" s="113">
        <f t="shared" si="8"/>
        <v>0</v>
      </c>
      <c r="U34" s="113">
        <f t="shared" si="9"/>
        <v>0</v>
      </c>
    </row>
    <row r="35" spans="1:21" s="59" customFormat="1" ht="30" customHeight="1">
      <c r="A35" s="68" t="s">
        <v>501</v>
      </c>
      <c r="B35" s="69"/>
      <c r="C35" s="70" t="s">
        <v>435</v>
      </c>
      <c r="D35" s="91"/>
      <c r="E35" s="79"/>
      <c r="F35" s="80"/>
      <c r="G35" s="80"/>
      <c r="H35" s="68" t="s">
        <v>799</v>
      </c>
      <c r="I35" s="68" t="s">
        <v>799</v>
      </c>
      <c r="J35" s="75" t="s">
        <v>799</v>
      </c>
      <c r="K35" s="75"/>
      <c r="L35" s="80"/>
      <c r="M35" s="50"/>
      <c r="N35" s="80"/>
      <c r="O35" s="78"/>
      <c r="P35" s="78"/>
      <c r="Q35" s="113">
        <f t="shared" si="0"/>
        <v>0</v>
      </c>
      <c r="R35" s="113">
        <f t="shared" si="1"/>
        <v>0</v>
      </c>
      <c r="S35" s="113">
        <f t="shared" si="2"/>
        <v>0</v>
      </c>
      <c r="T35" s="113">
        <f t="shared" si="3"/>
        <v>0</v>
      </c>
      <c r="U35" s="113">
        <f t="shared" si="4"/>
        <v>0</v>
      </c>
    </row>
    <row r="36" spans="1:21" s="59" customFormat="1" ht="25.5" customHeight="1">
      <c r="A36" s="47" t="s">
        <v>708</v>
      </c>
      <c r="B36" s="47" t="s">
        <v>57</v>
      </c>
      <c r="C36" s="44" t="s">
        <v>1165</v>
      </c>
      <c r="D36" s="45" t="s">
        <v>232</v>
      </c>
      <c r="E36" s="48"/>
      <c r="F36" s="45" t="s">
        <v>863</v>
      </c>
      <c r="G36" s="45">
        <v>7</v>
      </c>
      <c r="H36" s="45"/>
      <c r="I36" s="82" t="s">
        <v>1022</v>
      </c>
      <c r="J36" s="45"/>
      <c r="K36" s="45" t="s">
        <v>276</v>
      </c>
      <c r="L36" s="45"/>
      <c r="M36" s="51"/>
      <c r="N36" s="43"/>
      <c r="O36" s="55" t="s">
        <v>1010</v>
      </c>
      <c r="P36" s="43"/>
      <c r="Q36" s="113">
        <f t="shared" si="0"/>
        <v>0</v>
      </c>
      <c r="R36" s="113">
        <f t="shared" si="1"/>
        <v>0</v>
      </c>
      <c r="S36" s="113">
        <f t="shared" si="2"/>
        <v>0</v>
      </c>
      <c r="T36" s="113">
        <f t="shared" si="3"/>
        <v>0</v>
      </c>
      <c r="U36" s="113">
        <f t="shared" si="4"/>
        <v>0</v>
      </c>
    </row>
    <row r="37" spans="1:21" s="59" customFormat="1" ht="38.25">
      <c r="A37" s="47" t="s">
        <v>709</v>
      </c>
      <c r="B37" s="47" t="s">
        <v>57</v>
      </c>
      <c r="C37" s="44" t="s">
        <v>1168</v>
      </c>
      <c r="D37" s="45" t="s">
        <v>232</v>
      </c>
      <c r="E37" s="48"/>
      <c r="F37" s="45" t="s">
        <v>863</v>
      </c>
      <c r="G37" s="45">
        <v>7</v>
      </c>
      <c r="H37" s="45"/>
      <c r="I37" s="82" t="s">
        <v>1022</v>
      </c>
      <c r="J37" s="45"/>
      <c r="K37" s="45" t="s">
        <v>277</v>
      </c>
      <c r="L37" s="45"/>
      <c r="M37" s="51"/>
      <c r="N37" s="43"/>
      <c r="O37" s="55" t="s">
        <v>1010</v>
      </c>
      <c r="P37" s="43"/>
      <c r="Q37" s="113">
        <f t="shared" si="0"/>
        <v>0</v>
      </c>
      <c r="R37" s="113">
        <f t="shared" si="1"/>
        <v>0</v>
      </c>
      <c r="S37" s="113">
        <f t="shared" si="2"/>
        <v>0</v>
      </c>
      <c r="T37" s="113">
        <f t="shared" si="3"/>
        <v>0</v>
      </c>
      <c r="U37" s="113">
        <f t="shared" si="4"/>
        <v>0</v>
      </c>
    </row>
    <row r="38" spans="1:21" s="59" customFormat="1" ht="76.5">
      <c r="A38" s="47" t="s">
        <v>710</v>
      </c>
      <c r="B38" s="47" t="s">
        <v>57</v>
      </c>
      <c r="C38" s="44" t="s">
        <v>1169</v>
      </c>
      <c r="D38" s="45" t="s">
        <v>232</v>
      </c>
      <c r="E38" s="48"/>
      <c r="F38" s="45" t="s">
        <v>863</v>
      </c>
      <c r="G38" s="45">
        <v>7</v>
      </c>
      <c r="H38" s="45"/>
      <c r="I38" s="82" t="s">
        <v>1022</v>
      </c>
      <c r="J38" s="45"/>
      <c r="K38" s="45" t="s">
        <v>276</v>
      </c>
      <c r="L38" s="45"/>
      <c r="M38" s="51"/>
      <c r="N38" s="43"/>
      <c r="O38" s="55" t="s">
        <v>1010</v>
      </c>
      <c r="P38" s="43"/>
      <c r="Q38" s="113">
        <f t="shared" si="0"/>
        <v>0</v>
      </c>
      <c r="R38" s="113">
        <f t="shared" si="1"/>
        <v>0</v>
      </c>
      <c r="S38" s="113">
        <f t="shared" si="2"/>
        <v>0</v>
      </c>
      <c r="T38" s="113">
        <f t="shared" si="3"/>
        <v>0</v>
      </c>
      <c r="U38" s="113">
        <f t="shared" si="4"/>
        <v>0</v>
      </c>
    </row>
    <row r="39" spans="1:21" s="59" customFormat="1" ht="63.75">
      <c r="A39" s="47" t="s">
        <v>711</v>
      </c>
      <c r="B39" s="47" t="s">
        <v>57</v>
      </c>
      <c r="C39" s="81" t="s">
        <v>1153</v>
      </c>
      <c r="D39" s="90" t="s">
        <v>41</v>
      </c>
      <c r="E39" s="82"/>
      <c r="F39" s="45" t="s">
        <v>865</v>
      </c>
      <c r="G39" s="45" t="s">
        <v>896</v>
      </c>
      <c r="H39" s="45"/>
      <c r="I39" s="82" t="s">
        <v>1022</v>
      </c>
      <c r="J39" s="82"/>
      <c r="K39" s="90" t="s">
        <v>41</v>
      </c>
      <c r="L39" s="44" t="s">
        <v>830</v>
      </c>
      <c r="M39" s="51"/>
      <c r="N39" s="43"/>
      <c r="O39" s="55" t="s">
        <v>1010</v>
      </c>
      <c r="P39" s="43"/>
      <c r="Q39" s="113">
        <f t="shared" si="0"/>
        <v>0</v>
      </c>
      <c r="R39" s="113">
        <f t="shared" si="1"/>
        <v>0</v>
      </c>
      <c r="S39" s="113">
        <f t="shared" si="2"/>
        <v>0</v>
      </c>
      <c r="T39" s="113">
        <f t="shared" si="3"/>
        <v>0</v>
      </c>
      <c r="U39" s="113">
        <f t="shared" si="4"/>
        <v>0</v>
      </c>
    </row>
    <row r="40" spans="1:21" s="59" customFormat="1" ht="25.5">
      <c r="A40" s="47" t="s">
        <v>712</v>
      </c>
      <c r="B40" s="47" t="s">
        <v>57</v>
      </c>
      <c r="C40" s="81" t="s">
        <v>1155</v>
      </c>
      <c r="D40" s="45" t="s">
        <v>232</v>
      </c>
      <c r="E40" s="82"/>
      <c r="F40" s="45" t="s">
        <v>907</v>
      </c>
      <c r="G40" s="45" t="s">
        <v>937</v>
      </c>
      <c r="H40" s="45"/>
      <c r="I40" s="82" t="s">
        <v>1022</v>
      </c>
      <c r="J40" s="82"/>
      <c r="K40" s="45" t="s">
        <v>451</v>
      </c>
      <c r="L40" s="44"/>
      <c r="M40" s="51"/>
      <c r="N40" s="43"/>
      <c r="O40" s="55" t="s">
        <v>1010</v>
      </c>
      <c r="P40" s="43"/>
      <c r="Q40" s="113">
        <f t="shared" si="0"/>
        <v>0</v>
      </c>
      <c r="R40" s="113">
        <f t="shared" si="1"/>
        <v>0</v>
      </c>
      <c r="S40" s="113">
        <f t="shared" si="2"/>
        <v>0</v>
      </c>
      <c r="T40" s="113">
        <f t="shared" si="3"/>
        <v>0</v>
      </c>
      <c r="U40" s="113">
        <f t="shared" si="4"/>
        <v>0</v>
      </c>
    </row>
    <row r="41" spans="1:21" s="59" customFormat="1" ht="25.5">
      <c r="A41" s="47" t="s">
        <v>713</v>
      </c>
      <c r="B41" s="47" t="s">
        <v>57</v>
      </c>
      <c r="C41" s="81" t="s">
        <v>1154</v>
      </c>
      <c r="D41" s="45" t="s">
        <v>232</v>
      </c>
      <c r="E41" s="82"/>
      <c r="F41" s="45" t="s">
        <v>907</v>
      </c>
      <c r="G41" s="45" t="s">
        <v>937</v>
      </c>
      <c r="H41" s="45"/>
      <c r="I41" s="82" t="s">
        <v>1022</v>
      </c>
      <c r="J41" s="82"/>
      <c r="K41" s="45" t="s">
        <v>451</v>
      </c>
      <c r="L41" s="44"/>
      <c r="M41" s="51"/>
      <c r="N41" s="43"/>
      <c r="O41" s="55" t="s">
        <v>1010</v>
      </c>
      <c r="P41" s="43"/>
      <c r="Q41" s="113">
        <f t="shared" si="0"/>
        <v>0</v>
      </c>
      <c r="R41" s="113">
        <f t="shared" si="1"/>
        <v>0</v>
      </c>
      <c r="S41" s="113">
        <f t="shared" si="2"/>
        <v>0</v>
      </c>
      <c r="T41" s="113">
        <f t="shared" si="3"/>
        <v>0</v>
      </c>
      <c r="U41" s="113">
        <f t="shared" si="4"/>
        <v>0</v>
      </c>
    </row>
    <row r="42" spans="1:21" s="59" customFormat="1" ht="76.5">
      <c r="A42" s="47" t="s">
        <v>714</v>
      </c>
      <c r="B42" s="47" t="s">
        <v>57</v>
      </c>
      <c r="C42" s="81" t="s">
        <v>966</v>
      </c>
      <c r="D42" s="90" t="s">
        <v>35</v>
      </c>
      <c r="E42" s="82"/>
      <c r="F42" s="45" t="s">
        <v>907</v>
      </c>
      <c r="G42" s="45" t="s">
        <v>938</v>
      </c>
      <c r="H42" s="45"/>
      <c r="I42" s="82" t="s">
        <v>1022</v>
      </c>
      <c r="J42" s="82"/>
      <c r="K42" s="45" t="s">
        <v>967</v>
      </c>
      <c r="L42" s="44"/>
      <c r="M42" s="51"/>
      <c r="N42" s="43"/>
      <c r="O42" s="55" t="s">
        <v>1010</v>
      </c>
      <c r="P42" s="43"/>
      <c r="Q42" s="113">
        <f t="shared" si="0"/>
        <v>0</v>
      </c>
      <c r="R42" s="113">
        <f t="shared" si="1"/>
        <v>0</v>
      </c>
      <c r="S42" s="113">
        <f t="shared" si="2"/>
        <v>0</v>
      </c>
      <c r="T42" s="113">
        <f t="shared" si="3"/>
        <v>0</v>
      </c>
      <c r="U42" s="113">
        <f t="shared" si="4"/>
        <v>0</v>
      </c>
    </row>
    <row r="43" spans="1:21" s="59" customFormat="1" ht="38.25">
      <c r="A43" s="47" t="s">
        <v>715</v>
      </c>
      <c r="B43" s="47" t="s">
        <v>57</v>
      </c>
      <c r="C43" s="81" t="s">
        <v>1156</v>
      </c>
      <c r="D43" s="45" t="s">
        <v>232</v>
      </c>
      <c r="E43" s="82"/>
      <c r="F43" s="45" t="s">
        <v>907</v>
      </c>
      <c r="G43" s="45" t="s">
        <v>938</v>
      </c>
      <c r="H43" s="45"/>
      <c r="I43" s="82" t="s">
        <v>1022</v>
      </c>
      <c r="J43" s="82"/>
      <c r="K43" s="45" t="s">
        <v>451</v>
      </c>
      <c r="L43" s="44"/>
      <c r="M43" s="51"/>
      <c r="N43" s="43"/>
      <c r="O43" s="55" t="s">
        <v>1010</v>
      </c>
      <c r="P43" s="43"/>
      <c r="Q43" s="113">
        <f t="shared" si="0"/>
        <v>0</v>
      </c>
      <c r="R43" s="113">
        <f t="shared" si="1"/>
        <v>0</v>
      </c>
      <c r="S43" s="113">
        <f t="shared" si="2"/>
        <v>0</v>
      </c>
      <c r="T43" s="113">
        <f t="shared" si="3"/>
        <v>0</v>
      </c>
      <c r="U43" s="113">
        <f t="shared" si="4"/>
        <v>0</v>
      </c>
    </row>
    <row r="44" spans="1:21" s="59" customFormat="1" ht="51">
      <c r="A44" s="47" t="s">
        <v>716</v>
      </c>
      <c r="B44" s="47" t="s">
        <v>57</v>
      </c>
      <c r="C44" s="81" t="s">
        <v>219</v>
      </c>
      <c r="D44" s="90" t="s">
        <v>49</v>
      </c>
      <c r="E44" s="82"/>
      <c r="F44" s="45" t="s">
        <v>907</v>
      </c>
      <c r="G44" s="45" t="s">
        <v>899</v>
      </c>
      <c r="H44" s="45"/>
      <c r="I44" s="82" t="s">
        <v>1022</v>
      </c>
      <c r="J44" s="82"/>
      <c r="K44" s="45" t="s">
        <v>220</v>
      </c>
      <c r="L44" s="44"/>
      <c r="M44" s="51"/>
      <c r="N44" s="43"/>
      <c r="O44" s="55" t="s">
        <v>1010</v>
      </c>
      <c r="P44" s="43"/>
      <c r="Q44" s="113">
        <f t="shared" si="0"/>
        <v>0</v>
      </c>
      <c r="R44" s="113">
        <f t="shared" si="1"/>
        <v>0</v>
      </c>
      <c r="S44" s="113">
        <f t="shared" si="2"/>
        <v>0</v>
      </c>
      <c r="T44" s="113">
        <f t="shared" si="3"/>
        <v>0</v>
      </c>
      <c r="U44" s="113">
        <f t="shared" si="4"/>
        <v>0</v>
      </c>
    </row>
    <row r="45" spans="1:21" s="59" customFormat="1" ht="63.75">
      <c r="A45" s="47" t="s">
        <v>717</v>
      </c>
      <c r="B45" s="47" t="s">
        <v>57</v>
      </c>
      <c r="C45" s="81" t="s">
        <v>282</v>
      </c>
      <c r="D45" s="45" t="s">
        <v>232</v>
      </c>
      <c r="E45" s="82"/>
      <c r="F45" s="45" t="s">
        <v>907</v>
      </c>
      <c r="G45" s="45" t="s">
        <v>899</v>
      </c>
      <c r="H45" s="45"/>
      <c r="I45" s="82" t="s">
        <v>1022</v>
      </c>
      <c r="J45" s="82"/>
      <c r="K45" s="45" t="s">
        <v>451</v>
      </c>
      <c r="L45" s="44"/>
      <c r="M45" s="51"/>
      <c r="N45" s="43"/>
      <c r="O45" s="55" t="s">
        <v>1010</v>
      </c>
      <c r="P45" s="43"/>
      <c r="Q45" s="113">
        <f t="shared" si="0"/>
        <v>0</v>
      </c>
      <c r="R45" s="113">
        <f t="shared" si="1"/>
        <v>0</v>
      </c>
      <c r="S45" s="113">
        <f t="shared" si="2"/>
        <v>0</v>
      </c>
      <c r="T45" s="113">
        <f t="shared" si="3"/>
        <v>0</v>
      </c>
      <c r="U45" s="113">
        <f t="shared" si="4"/>
        <v>0</v>
      </c>
    </row>
    <row r="46" spans="1:21" s="59" customFormat="1" ht="38.25">
      <c r="A46" s="47" t="s">
        <v>718</v>
      </c>
      <c r="B46" s="47" t="s">
        <v>57</v>
      </c>
      <c r="C46" s="81" t="s">
        <v>961</v>
      </c>
      <c r="D46" s="90" t="s">
        <v>35</v>
      </c>
      <c r="E46" s="82"/>
      <c r="F46" s="45" t="s">
        <v>907</v>
      </c>
      <c r="G46" s="45" t="s">
        <v>941</v>
      </c>
      <c r="H46" s="45"/>
      <c r="I46" s="82" t="s">
        <v>1022</v>
      </c>
      <c r="J46" s="82"/>
      <c r="K46" s="45" t="s">
        <v>967</v>
      </c>
      <c r="L46" s="44"/>
      <c r="M46" s="51"/>
      <c r="N46" s="43"/>
      <c r="O46" s="55" t="s">
        <v>1010</v>
      </c>
      <c r="P46" s="43"/>
      <c r="Q46" s="113">
        <f t="shared" si="0"/>
        <v>0</v>
      </c>
      <c r="R46" s="113">
        <f t="shared" si="1"/>
        <v>0</v>
      </c>
      <c r="S46" s="113">
        <f t="shared" si="2"/>
        <v>0</v>
      </c>
      <c r="T46" s="113">
        <f t="shared" si="3"/>
        <v>0</v>
      </c>
      <c r="U46" s="113">
        <f t="shared" si="4"/>
        <v>0</v>
      </c>
    </row>
    <row r="47" spans="1:21" s="59" customFormat="1" ht="38.25">
      <c r="A47" s="47" t="s">
        <v>719</v>
      </c>
      <c r="B47" s="47" t="s">
        <v>57</v>
      </c>
      <c r="C47" s="81" t="s">
        <v>231</v>
      </c>
      <c r="D47" s="90" t="s">
        <v>255</v>
      </c>
      <c r="E47" s="82"/>
      <c r="F47" s="45" t="s">
        <v>907</v>
      </c>
      <c r="G47" s="45" t="s">
        <v>945</v>
      </c>
      <c r="H47" s="45"/>
      <c r="I47" s="82" t="s">
        <v>1022</v>
      </c>
      <c r="J47" s="82"/>
      <c r="K47" s="45" t="s">
        <v>967</v>
      </c>
      <c r="L47" s="44"/>
      <c r="M47" s="51"/>
      <c r="N47" s="43"/>
      <c r="O47" s="55" t="s">
        <v>1010</v>
      </c>
      <c r="P47" s="43"/>
      <c r="Q47" s="113">
        <f t="shared" si="0"/>
        <v>0</v>
      </c>
      <c r="R47" s="113">
        <f t="shared" si="1"/>
        <v>0</v>
      </c>
      <c r="S47" s="113">
        <f t="shared" si="2"/>
        <v>0</v>
      </c>
      <c r="T47" s="113">
        <f t="shared" si="3"/>
        <v>0</v>
      </c>
      <c r="U47" s="113">
        <f t="shared" si="4"/>
        <v>0</v>
      </c>
    </row>
    <row r="48" spans="1:21" s="59" customFormat="1" ht="38.25">
      <c r="A48" s="47" t="s">
        <v>720</v>
      </c>
      <c r="B48" s="47" t="s">
        <v>57</v>
      </c>
      <c r="C48" s="81" t="s">
        <v>962</v>
      </c>
      <c r="D48" s="90" t="s">
        <v>233</v>
      </c>
      <c r="E48" s="82"/>
      <c r="F48" s="45" t="s">
        <v>907</v>
      </c>
      <c r="G48" s="45" t="s">
        <v>948</v>
      </c>
      <c r="H48" s="45"/>
      <c r="I48" s="82" t="s">
        <v>1022</v>
      </c>
      <c r="J48" s="82"/>
      <c r="K48" s="45" t="s">
        <v>221</v>
      </c>
      <c r="L48" s="44"/>
      <c r="M48" s="51"/>
      <c r="N48" s="43"/>
      <c r="O48" s="55" t="s">
        <v>1010</v>
      </c>
      <c r="P48" s="43"/>
      <c r="Q48" s="113">
        <f t="shared" si="0"/>
        <v>0</v>
      </c>
      <c r="R48" s="113">
        <f t="shared" si="1"/>
        <v>0</v>
      </c>
      <c r="S48" s="113">
        <f t="shared" si="2"/>
        <v>0</v>
      </c>
      <c r="T48" s="113">
        <f t="shared" si="3"/>
        <v>0</v>
      </c>
      <c r="U48" s="113">
        <f t="shared" si="4"/>
        <v>0</v>
      </c>
    </row>
    <row r="49" spans="1:21" s="59" customFormat="1" ht="38.25">
      <c r="A49" s="47" t="s">
        <v>721</v>
      </c>
      <c r="B49" s="47" t="s">
        <v>57</v>
      </c>
      <c r="C49" s="81" t="s">
        <v>963</v>
      </c>
      <c r="D49" s="90" t="s">
        <v>233</v>
      </c>
      <c r="E49" s="82"/>
      <c r="F49" s="45" t="s">
        <v>907</v>
      </c>
      <c r="G49" s="45" t="s">
        <v>948</v>
      </c>
      <c r="H49" s="45"/>
      <c r="I49" s="82" t="s">
        <v>1022</v>
      </c>
      <c r="J49" s="82"/>
      <c r="K49" s="45" t="s">
        <v>248</v>
      </c>
      <c r="L49" s="44"/>
      <c r="M49" s="51"/>
      <c r="N49" s="43"/>
      <c r="O49" s="55" t="s">
        <v>1010</v>
      </c>
      <c r="P49" s="43"/>
      <c r="Q49" s="113">
        <f t="shared" si="0"/>
        <v>0</v>
      </c>
      <c r="R49" s="113">
        <f t="shared" si="1"/>
        <v>0</v>
      </c>
      <c r="S49" s="113">
        <f t="shared" si="2"/>
        <v>0</v>
      </c>
      <c r="T49" s="113">
        <f t="shared" si="3"/>
        <v>0</v>
      </c>
      <c r="U49" s="113">
        <f t="shared" si="4"/>
        <v>0</v>
      </c>
    </row>
    <row r="50" spans="1:21" s="59" customFormat="1" ht="38.25">
      <c r="A50" s="47" t="s">
        <v>722</v>
      </c>
      <c r="B50" s="47" t="s">
        <v>57</v>
      </c>
      <c r="C50" s="81" t="s">
        <v>234</v>
      </c>
      <c r="D50" s="90" t="s">
        <v>1024</v>
      </c>
      <c r="E50" s="82"/>
      <c r="F50" s="45" t="s">
        <v>907</v>
      </c>
      <c r="G50" s="45" t="s">
        <v>949</v>
      </c>
      <c r="H50" s="45"/>
      <c r="I50" s="82" t="s">
        <v>1022</v>
      </c>
      <c r="J50" s="82"/>
      <c r="K50" s="45" t="s">
        <v>267</v>
      </c>
      <c r="L50" s="44"/>
      <c r="M50" s="51"/>
      <c r="N50" s="43"/>
      <c r="O50" s="55" t="s">
        <v>1010</v>
      </c>
      <c r="P50" s="43"/>
      <c r="Q50" s="113">
        <f t="shared" si="0"/>
        <v>0</v>
      </c>
      <c r="R50" s="113">
        <f t="shared" si="1"/>
        <v>0</v>
      </c>
      <c r="S50" s="113">
        <f t="shared" si="2"/>
        <v>0</v>
      </c>
      <c r="T50" s="113">
        <f t="shared" si="3"/>
        <v>0</v>
      </c>
      <c r="U50" s="113">
        <f t="shared" si="4"/>
        <v>0</v>
      </c>
    </row>
    <row r="51" spans="1:21" s="59" customFormat="1" ht="63.75">
      <c r="A51" s="47" t="s">
        <v>723</v>
      </c>
      <c r="B51" s="47" t="s">
        <v>57</v>
      </c>
      <c r="C51" s="81" t="s">
        <v>964</v>
      </c>
      <c r="D51" s="90" t="s">
        <v>1024</v>
      </c>
      <c r="E51" s="82"/>
      <c r="F51" s="45" t="s">
        <v>907</v>
      </c>
      <c r="G51" s="45" t="s">
        <v>949</v>
      </c>
      <c r="H51" s="45"/>
      <c r="I51" s="82" t="s">
        <v>1022</v>
      </c>
      <c r="J51" s="82" t="s">
        <v>1022</v>
      </c>
      <c r="K51" s="45" t="s">
        <v>266</v>
      </c>
      <c r="L51" s="44"/>
      <c r="M51" s="51"/>
      <c r="N51" s="43"/>
      <c r="O51" s="55" t="s">
        <v>1010</v>
      </c>
      <c r="P51" s="43"/>
      <c r="Q51" s="113">
        <f t="shared" si="0"/>
        <v>0</v>
      </c>
      <c r="R51" s="113">
        <f t="shared" si="1"/>
        <v>0</v>
      </c>
      <c r="S51" s="113">
        <f t="shared" si="2"/>
        <v>0</v>
      </c>
      <c r="T51" s="113">
        <f t="shared" si="3"/>
        <v>0</v>
      </c>
      <c r="U51" s="113">
        <f t="shared" si="4"/>
        <v>0</v>
      </c>
    </row>
    <row r="52" spans="1:21" s="59" customFormat="1" ht="63.75">
      <c r="A52" s="47" t="s">
        <v>724</v>
      </c>
      <c r="B52" s="47" t="s">
        <v>57</v>
      </c>
      <c r="C52" s="81" t="s">
        <v>1127</v>
      </c>
      <c r="D52" s="90" t="s">
        <v>1024</v>
      </c>
      <c r="E52" s="82"/>
      <c r="F52" s="45" t="s">
        <v>907</v>
      </c>
      <c r="G52" s="45" t="s">
        <v>949</v>
      </c>
      <c r="H52" s="45"/>
      <c r="I52" s="82" t="s">
        <v>1022</v>
      </c>
      <c r="J52" s="82" t="s">
        <v>1022</v>
      </c>
      <c r="K52" s="45" t="s">
        <v>266</v>
      </c>
      <c r="L52" s="44"/>
      <c r="M52" s="51"/>
      <c r="N52" s="43"/>
      <c r="O52" s="55" t="s">
        <v>1010</v>
      </c>
      <c r="P52" s="43"/>
      <c r="Q52" s="113">
        <f t="shared" si="0"/>
        <v>0</v>
      </c>
      <c r="R52" s="113">
        <f t="shared" si="1"/>
        <v>0</v>
      </c>
      <c r="S52" s="113">
        <f t="shared" si="2"/>
        <v>0</v>
      </c>
      <c r="T52" s="113">
        <f t="shared" si="3"/>
        <v>0</v>
      </c>
      <c r="U52" s="113">
        <f t="shared" si="4"/>
        <v>0</v>
      </c>
    </row>
    <row r="53" spans="1:21" s="59" customFormat="1" ht="153">
      <c r="A53" s="47" t="s">
        <v>725</v>
      </c>
      <c r="B53" s="47" t="s">
        <v>57</v>
      </c>
      <c r="C53" s="44" t="s">
        <v>1082</v>
      </c>
      <c r="D53" s="90" t="s">
        <v>35</v>
      </c>
      <c r="E53" s="48"/>
      <c r="F53" s="45" t="s">
        <v>863</v>
      </c>
      <c r="G53" s="45">
        <v>10</v>
      </c>
      <c r="H53" s="45"/>
      <c r="I53" s="82" t="s">
        <v>1022</v>
      </c>
      <c r="J53" s="45"/>
      <c r="K53" s="45" t="s">
        <v>182</v>
      </c>
      <c r="L53" s="45"/>
      <c r="M53" s="51"/>
      <c r="N53" s="43"/>
      <c r="O53" s="55" t="s">
        <v>1010</v>
      </c>
      <c r="P53" s="43"/>
      <c r="Q53" s="113">
        <f t="shared" si="0"/>
        <v>0</v>
      </c>
      <c r="R53" s="113">
        <f t="shared" si="1"/>
        <v>0</v>
      </c>
      <c r="S53" s="113">
        <f t="shared" si="2"/>
        <v>0</v>
      </c>
      <c r="T53" s="113">
        <f t="shared" si="3"/>
        <v>0</v>
      </c>
      <c r="U53" s="113">
        <f t="shared" si="4"/>
        <v>0</v>
      </c>
    </row>
    <row r="54" spans="1:21" s="59" customFormat="1" ht="38.25">
      <c r="A54" s="47" t="s">
        <v>726</v>
      </c>
      <c r="B54" s="47" t="s">
        <v>57</v>
      </c>
      <c r="C54" s="81" t="s">
        <v>1083</v>
      </c>
      <c r="D54" s="90" t="s">
        <v>233</v>
      </c>
      <c r="E54" s="48"/>
      <c r="F54" s="45" t="s">
        <v>863</v>
      </c>
      <c r="G54" s="45">
        <v>10</v>
      </c>
      <c r="H54" s="45"/>
      <c r="I54" s="82" t="s">
        <v>1022</v>
      </c>
      <c r="J54" s="45"/>
      <c r="K54" s="45" t="s">
        <v>182</v>
      </c>
      <c r="L54" s="45"/>
      <c r="M54" s="51"/>
      <c r="N54" s="43"/>
      <c r="O54" s="55" t="s">
        <v>1010</v>
      </c>
      <c r="P54" s="43"/>
      <c r="Q54" s="113">
        <f t="shared" si="0"/>
        <v>0</v>
      </c>
      <c r="R54" s="113">
        <f t="shared" si="1"/>
        <v>0</v>
      </c>
      <c r="S54" s="113">
        <f t="shared" si="2"/>
        <v>0</v>
      </c>
      <c r="T54" s="113">
        <f t="shared" si="3"/>
        <v>0</v>
      </c>
      <c r="U54" s="113">
        <f t="shared" si="4"/>
        <v>0</v>
      </c>
    </row>
    <row r="55" spans="1:21" s="59" customFormat="1" ht="127.5">
      <c r="A55" s="47" t="s">
        <v>727</v>
      </c>
      <c r="B55" s="47" t="s">
        <v>57</v>
      </c>
      <c r="C55" s="81" t="s">
        <v>20</v>
      </c>
      <c r="D55" s="45" t="s">
        <v>232</v>
      </c>
      <c r="E55" s="82"/>
      <c r="F55" s="45" t="s">
        <v>866</v>
      </c>
      <c r="G55" s="45" t="s">
        <v>873</v>
      </c>
      <c r="H55" s="45"/>
      <c r="I55" s="82" t="s">
        <v>1022</v>
      </c>
      <c r="J55" s="82"/>
      <c r="K55" s="45" t="s">
        <v>17</v>
      </c>
      <c r="L55" s="85"/>
      <c r="M55" s="51"/>
      <c r="N55" s="43"/>
      <c r="O55" s="55" t="s">
        <v>1010</v>
      </c>
      <c r="P55" s="43"/>
      <c r="Q55" s="113"/>
      <c r="R55" s="113"/>
      <c r="S55" s="113"/>
      <c r="T55" s="113"/>
      <c r="U55" s="113"/>
    </row>
    <row r="56" spans="1:21" s="59" customFormat="1" ht="38.25">
      <c r="A56" s="47" t="s">
        <v>728</v>
      </c>
      <c r="B56" s="47" t="s">
        <v>57</v>
      </c>
      <c r="C56" s="81" t="s">
        <v>813</v>
      </c>
      <c r="D56" s="90" t="s">
        <v>232</v>
      </c>
      <c r="E56" s="82"/>
      <c r="F56" s="45" t="s">
        <v>863</v>
      </c>
      <c r="G56" s="45" t="s">
        <v>908</v>
      </c>
      <c r="H56" s="45"/>
      <c r="I56" s="82" t="s">
        <v>1022</v>
      </c>
      <c r="J56" s="82"/>
      <c r="K56" s="45" t="s">
        <v>276</v>
      </c>
      <c r="L56" s="85"/>
      <c r="M56" s="51"/>
      <c r="N56" s="43"/>
      <c r="O56" s="55" t="s">
        <v>1010</v>
      </c>
      <c r="P56" s="43"/>
      <c r="Q56" s="113"/>
      <c r="R56" s="113"/>
      <c r="S56" s="113"/>
      <c r="T56" s="113"/>
      <c r="U56" s="113"/>
    </row>
    <row r="57" spans="1:21" s="59" customFormat="1" ht="102">
      <c r="A57" s="47" t="s">
        <v>729</v>
      </c>
      <c r="B57" s="47" t="s">
        <v>57</v>
      </c>
      <c r="C57" s="81" t="s">
        <v>817</v>
      </c>
      <c r="D57" s="90" t="s">
        <v>232</v>
      </c>
      <c r="E57" s="82"/>
      <c r="F57" s="45" t="s">
        <v>863</v>
      </c>
      <c r="G57" s="45" t="s">
        <v>909</v>
      </c>
      <c r="H57" s="45"/>
      <c r="I57" s="82" t="s">
        <v>1022</v>
      </c>
      <c r="J57" s="82"/>
      <c r="K57" s="45" t="s">
        <v>276</v>
      </c>
      <c r="L57" s="44" t="s">
        <v>818</v>
      </c>
      <c r="M57" s="51"/>
      <c r="N57" s="43"/>
      <c r="O57" s="55" t="s">
        <v>1010</v>
      </c>
      <c r="P57" s="43"/>
      <c r="Q57" s="113"/>
      <c r="R57" s="113"/>
      <c r="S57" s="113"/>
      <c r="T57" s="113"/>
      <c r="U57" s="113"/>
    </row>
    <row r="58" spans="1:21" s="59" customFormat="1" ht="63.75">
      <c r="A58" s="47" t="s">
        <v>730</v>
      </c>
      <c r="B58" s="47" t="s">
        <v>57</v>
      </c>
      <c r="C58" s="81" t="s">
        <v>48</v>
      </c>
      <c r="D58" s="90" t="s">
        <v>49</v>
      </c>
      <c r="E58" s="117"/>
      <c r="F58" s="45" t="s">
        <v>907</v>
      </c>
      <c r="G58" s="45" t="s">
        <v>936</v>
      </c>
      <c r="H58" s="45"/>
      <c r="I58" s="82" t="s">
        <v>1022</v>
      </c>
      <c r="J58" s="82"/>
      <c r="K58" s="45" t="s">
        <v>181</v>
      </c>
      <c r="L58" s="44"/>
      <c r="M58" s="131"/>
      <c r="N58" s="43"/>
      <c r="O58" s="55" t="s">
        <v>1010</v>
      </c>
      <c r="P58" s="43"/>
      <c r="Q58" s="113">
        <f>IF(E58="þ",1,0)</f>
        <v>0</v>
      </c>
      <c r="R58" s="113">
        <f>IF(O58="Conforme",1,0)</f>
        <v>0</v>
      </c>
      <c r="S58" s="113">
        <f>Q58+R58</f>
        <v>0</v>
      </c>
      <c r="T58" s="113">
        <f>IF(O58="Non Conforme",1,0)</f>
        <v>0</v>
      </c>
      <c r="U58" s="113">
        <f>Q58+T58</f>
        <v>0</v>
      </c>
    </row>
    <row r="59" spans="1:21" s="59" customFormat="1" ht="51">
      <c r="A59" s="47" t="s">
        <v>731</v>
      </c>
      <c r="B59" s="47" t="s">
        <v>57</v>
      </c>
      <c r="C59" s="81" t="s">
        <v>344</v>
      </c>
      <c r="D59" s="90" t="s">
        <v>41</v>
      </c>
      <c r="E59" s="117"/>
      <c r="F59" s="45" t="s">
        <v>865</v>
      </c>
      <c r="G59" s="45" t="s">
        <v>896</v>
      </c>
      <c r="H59" s="45"/>
      <c r="I59" s="82" t="s">
        <v>1022</v>
      </c>
      <c r="J59" s="82"/>
      <c r="K59" s="90" t="s">
        <v>41</v>
      </c>
      <c r="L59" s="44"/>
      <c r="M59" s="134"/>
      <c r="N59" s="43"/>
      <c r="O59" s="55" t="s">
        <v>1010</v>
      </c>
      <c r="P59" s="43"/>
      <c r="Q59" s="113">
        <f>IF(E59="þ",1,0)</f>
        <v>0</v>
      </c>
      <c r="R59" s="113">
        <f>IF(O59="Conforme",1,0)</f>
        <v>0</v>
      </c>
      <c r="S59" s="113">
        <f>Q59+R59</f>
        <v>0</v>
      </c>
      <c r="T59" s="113">
        <f>IF(O59="Non Conforme",1,0)</f>
        <v>0</v>
      </c>
      <c r="U59" s="113">
        <f>Q59+T59</f>
        <v>0</v>
      </c>
    </row>
    <row r="60" spans="1:21" s="59" customFormat="1" ht="51">
      <c r="A60" s="47" t="s">
        <v>732</v>
      </c>
      <c r="B60" s="47" t="s">
        <v>57</v>
      </c>
      <c r="C60" s="81" t="s">
        <v>811</v>
      </c>
      <c r="D60" s="90" t="s">
        <v>232</v>
      </c>
      <c r="E60" s="117"/>
      <c r="F60" s="45" t="s">
        <v>863</v>
      </c>
      <c r="G60" s="45" t="s">
        <v>916</v>
      </c>
      <c r="H60" s="45"/>
      <c r="I60" s="82" t="s">
        <v>1022</v>
      </c>
      <c r="J60" s="82"/>
      <c r="K60" s="45" t="s">
        <v>276</v>
      </c>
      <c r="L60" s="44"/>
      <c r="M60" s="135"/>
      <c r="N60" s="43"/>
      <c r="O60" s="55" t="s">
        <v>1010</v>
      </c>
      <c r="P60" s="43"/>
      <c r="Q60" s="113"/>
      <c r="R60" s="113"/>
      <c r="S60" s="113"/>
      <c r="T60" s="113"/>
      <c r="U60" s="113"/>
    </row>
    <row r="61" spans="1:21" s="59" customFormat="1" ht="51">
      <c r="A61" s="47" t="s">
        <v>733</v>
      </c>
      <c r="B61" s="47" t="s">
        <v>57</v>
      </c>
      <c r="C61" s="81" t="s">
        <v>812</v>
      </c>
      <c r="D61" s="90" t="s">
        <v>232</v>
      </c>
      <c r="E61" s="117"/>
      <c r="F61" s="45" t="s">
        <v>863</v>
      </c>
      <c r="G61" s="45" t="s">
        <v>908</v>
      </c>
      <c r="H61" s="45"/>
      <c r="I61" s="82" t="s">
        <v>1022</v>
      </c>
      <c r="J61" s="82"/>
      <c r="K61" s="45" t="s">
        <v>276</v>
      </c>
      <c r="L61" s="44"/>
      <c r="M61" s="135"/>
      <c r="N61" s="43"/>
      <c r="O61" s="55" t="s">
        <v>1010</v>
      </c>
      <c r="P61" s="43"/>
      <c r="Q61" s="113"/>
      <c r="R61" s="113"/>
      <c r="S61" s="113"/>
      <c r="T61" s="113"/>
      <c r="U61" s="113"/>
    </row>
    <row r="62" spans="1:21" s="59" customFormat="1" ht="51">
      <c r="A62" s="47" t="s">
        <v>734</v>
      </c>
      <c r="B62" s="47" t="s">
        <v>57</v>
      </c>
      <c r="C62" s="81" t="s">
        <v>821</v>
      </c>
      <c r="D62" s="90" t="s">
        <v>232</v>
      </c>
      <c r="E62" s="117"/>
      <c r="F62" s="45" t="s">
        <v>863</v>
      </c>
      <c r="G62" s="45" t="s">
        <v>908</v>
      </c>
      <c r="H62" s="45"/>
      <c r="I62" s="82" t="s">
        <v>1022</v>
      </c>
      <c r="J62" s="82"/>
      <c r="K62" s="45" t="s">
        <v>276</v>
      </c>
      <c r="L62" s="44"/>
      <c r="M62" s="135"/>
      <c r="N62" s="43"/>
      <c r="O62" s="55" t="s">
        <v>1010</v>
      </c>
      <c r="P62" s="43"/>
      <c r="Q62" s="113"/>
      <c r="R62" s="113"/>
      <c r="S62" s="113"/>
      <c r="T62" s="113"/>
      <c r="U62" s="113"/>
    </row>
    <row r="63" spans="1:21" s="59" customFormat="1" ht="51">
      <c r="A63" s="47" t="s">
        <v>735</v>
      </c>
      <c r="B63" s="47" t="s">
        <v>57</v>
      </c>
      <c r="C63" s="81" t="s">
        <v>814</v>
      </c>
      <c r="D63" s="90" t="s">
        <v>232</v>
      </c>
      <c r="E63" s="117"/>
      <c r="F63" s="45" t="s">
        <v>863</v>
      </c>
      <c r="G63" s="45" t="s">
        <v>908</v>
      </c>
      <c r="H63" s="45"/>
      <c r="I63" s="82" t="s">
        <v>1022</v>
      </c>
      <c r="J63" s="82"/>
      <c r="K63" s="45" t="s">
        <v>276</v>
      </c>
      <c r="L63" s="44"/>
      <c r="M63" s="135"/>
      <c r="N63" s="43"/>
      <c r="O63" s="55" t="s">
        <v>1010</v>
      </c>
      <c r="P63" s="43"/>
      <c r="Q63" s="113"/>
      <c r="R63" s="113"/>
      <c r="S63" s="113"/>
      <c r="T63" s="113"/>
      <c r="U63" s="113"/>
    </row>
    <row r="64" spans="1:21" s="59" customFormat="1" ht="89.25">
      <c r="A64" s="47" t="s">
        <v>736</v>
      </c>
      <c r="B64" s="47" t="s">
        <v>57</v>
      </c>
      <c r="C64" s="81" t="s">
        <v>823</v>
      </c>
      <c r="D64" s="90" t="s">
        <v>232</v>
      </c>
      <c r="E64" s="117"/>
      <c r="F64" s="45" t="s">
        <v>863</v>
      </c>
      <c r="G64" s="45" t="s">
        <v>917</v>
      </c>
      <c r="H64" s="45"/>
      <c r="I64" s="82" t="s">
        <v>1022</v>
      </c>
      <c r="J64" s="82"/>
      <c r="K64" s="45" t="s">
        <v>276</v>
      </c>
      <c r="L64" s="44" t="s">
        <v>822</v>
      </c>
      <c r="M64" s="135"/>
      <c r="N64" s="43"/>
      <c r="O64" s="55" t="s">
        <v>1010</v>
      </c>
      <c r="P64" s="43"/>
      <c r="Q64" s="113"/>
      <c r="R64" s="113"/>
      <c r="S64" s="113"/>
      <c r="T64" s="113"/>
      <c r="U64" s="113"/>
    </row>
    <row r="65" spans="1:21" s="59" customFormat="1" ht="38.25">
      <c r="A65" s="47" t="s">
        <v>737</v>
      </c>
      <c r="B65" s="47" t="s">
        <v>57</v>
      </c>
      <c r="C65" s="81" t="s">
        <v>820</v>
      </c>
      <c r="D65" s="90" t="s">
        <v>232</v>
      </c>
      <c r="E65" s="117"/>
      <c r="F65" s="45" t="s">
        <v>863</v>
      </c>
      <c r="G65" s="45" t="s">
        <v>909</v>
      </c>
      <c r="H65" s="45"/>
      <c r="I65" s="82" t="s">
        <v>1022</v>
      </c>
      <c r="J65" s="82"/>
      <c r="K65" s="45" t="s">
        <v>276</v>
      </c>
      <c r="L65" s="44"/>
      <c r="M65" s="135"/>
      <c r="N65" s="43"/>
      <c r="O65" s="55" t="s">
        <v>1010</v>
      </c>
      <c r="P65" s="43"/>
      <c r="Q65" s="113"/>
      <c r="R65" s="113"/>
      <c r="S65" s="113"/>
      <c r="T65" s="113"/>
      <c r="U65" s="113"/>
    </row>
    <row r="66" spans="1:21" s="59" customFormat="1" ht="51">
      <c r="A66" s="47" t="s">
        <v>738</v>
      </c>
      <c r="B66" s="47" t="s">
        <v>57</v>
      </c>
      <c r="C66" s="81" t="s">
        <v>178</v>
      </c>
      <c r="D66" s="90" t="s">
        <v>35</v>
      </c>
      <c r="E66" s="117"/>
      <c r="F66" s="45" t="s">
        <v>907</v>
      </c>
      <c r="G66" s="45" t="s">
        <v>939</v>
      </c>
      <c r="H66" s="45"/>
      <c r="I66" s="82" t="s">
        <v>1022</v>
      </c>
      <c r="J66" s="82"/>
      <c r="K66" s="45" t="s">
        <v>182</v>
      </c>
      <c r="L66" s="44" t="s">
        <v>179</v>
      </c>
      <c r="M66" s="131"/>
      <c r="N66" s="43"/>
      <c r="O66" s="55" t="s">
        <v>1010</v>
      </c>
      <c r="P66" s="43"/>
      <c r="Q66" s="113">
        <f>IF(E66="þ",1,0)</f>
        <v>0</v>
      </c>
      <c r="R66" s="113">
        <f>IF(O66="Conforme",1,0)</f>
        <v>0</v>
      </c>
      <c r="S66" s="113">
        <f>Q66+R66</f>
        <v>0</v>
      </c>
      <c r="T66" s="113">
        <f>IF(O66="Non Conforme",1,0)</f>
        <v>0</v>
      </c>
      <c r="U66" s="113">
        <f>Q66+T66</f>
        <v>0</v>
      </c>
    </row>
  </sheetData>
  <sheetProtection selectLockedCells="1"/>
  <autoFilter ref="D5:F67"/>
  <mergeCells count="8">
    <mergeCell ref="A3:C3"/>
    <mergeCell ref="F4:G4"/>
    <mergeCell ref="N4:P4"/>
    <mergeCell ref="K4:K5"/>
    <mergeCell ref="B4:B5"/>
    <mergeCell ref="A4:A5"/>
    <mergeCell ref="L4:L5"/>
    <mergeCell ref="H4:J4"/>
  </mergeCells>
  <conditionalFormatting sqref="O19 O21:O34 O7 O9:O17 O36:O66">
    <cfRule type="cellIs" priority="1" dxfId="4" operator="equal" stopIfTrue="1">
      <formula>"Conforme"</formula>
    </cfRule>
    <cfRule type="cellIs" priority="2" dxfId="4" operator="equal" stopIfTrue="1">
      <formula>"Non conforme"</formula>
    </cfRule>
  </conditionalFormatting>
  <conditionalFormatting sqref="N19 N21:N34 P7 N7 N9:N17 P9:P17 P19 P21:P34 P36:P66 N36:N66">
    <cfRule type="cellIs" priority="3" dxfId="4" operator="greaterThan" stopIfTrue="1">
      <formula>0</formula>
    </cfRule>
  </conditionalFormatting>
  <dataValidations count="2">
    <dataValidation type="list" allowBlank="1" showInputMessage="1" showErrorMessage="1" sqref="O19 O21:O34 O7 O9:O17 O36:O66">
      <formula1>"Conforme,Non conforme,Sans réponse"</formula1>
    </dataValidation>
    <dataValidation type="list" allowBlank="1" showInputMessage="1" showErrorMessage="1" sqref="O8 O6">
      <formula1>"Conforme,Non conforme"</formula1>
    </dataValidation>
  </dataValidations>
  <hyperlinks>
    <hyperlink ref="A3" location="'Guide d''utilisation '!A1" display="Guide d''utilisation "/>
  </hyperlinks>
  <printOptions horizontalCentered="1"/>
  <pageMargins left="0.35433070866141736" right="0.2755905511811024" top="0.3937007874015748" bottom="0.3937007874015748" header="0.1968503937007874" footer="0.1968503937007874"/>
  <pageSetup fitToHeight="0" fitToWidth="1" horizontalDpi="600" verticalDpi="600" orientation="landscape" paperSize="9" scale="48" r:id="rId2"/>
  <headerFooter alignWithMargins="0">
    <oddHeader>&amp;C&amp;"Calibri,Bold"&amp;10SDET V4.1 Grilles de conformité</oddHeader>
    <oddFooter>&amp;L&amp;10&amp;D&amp;R&amp;10&amp;P / &amp;N</oddFooter>
  </headerFooter>
  <drawing r:id="rId1"/>
</worksheet>
</file>

<file path=xl/worksheets/sheet8.xml><?xml version="1.0" encoding="utf-8"?>
<worksheet xmlns="http://schemas.openxmlformats.org/spreadsheetml/2006/main" xmlns:r="http://schemas.openxmlformats.org/officeDocument/2006/relationships">
  <sheetPr>
    <tabColor indexed="46"/>
    <pageSetUpPr fitToPage="1"/>
  </sheetPr>
  <dimension ref="A1:K19"/>
  <sheetViews>
    <sheetView zoomScalePageLayoutView="0" workbookViewId="0" topLeftCell="A1">
      <selection activeCell="K12" sqref="K12"/>
    </sheetView>
  </sheetViews>
  <sheetFormatPr defaultColWidth="9.140625" defaultRowHeight="15"/>
  <cols>
    <col min="1" max="1" width="32.00390625" style="203" customWidth="1"/>
    <col min="2" max="5" width="16.7109375" style="206" customWidth="1"/>
    <col min="6" max="6" width="1.1484375" style="203" customWidth="1"/>
    <col min="7" max="8" width="16.7109375" style="203" customWidth="1"/>
    <col min="9" max="9" width="16.7109375" style="206" customWidth="1"/>
    <col min="10" max="10" width="16.7109375" style="203" customWidth="1"/>
    <col min="11" max="16384" width="9.140625" style="203" customWidth="1"/>
  </cols>
  <sheetData>
    <row r="1" spans="1:11" ht="15">
      <c r="A1" s="18"/>
      <c r="B1" s="202"/>
      <c r="C1" s="202"/>
      <c r="D1" s="202"/>
      <c r="E1" s="202"/>
      <c r="F1" s="18"/>
      <c r="G1" s="18"/>
      <c r="H1" s="18"/>
      <c r="I1" s="202"/>
      <c r="J1" s="18"/>
      <c r="K1" s="18"/>
    </row>
    <row r="2" spans="1:11" ht="23.25" customHeight="1">
      <c r="A2" s="263" t="s">
        <v>806</v>
      </c>
      <c r="B2" s="263"/>
      <c r="C2" s="263"/>
      <c r="D2" s="263"/>
      <c r="E2" s="263"/>
      <c r="F2" s="263"/>
      <c r="G2" s="263"/>
      <c r="H2" s="263"/>
      <c r="I2" s="115"/>
      <c r="J2" s="115"/>
      <c r="K2" s="18"/>
    </row>
    <row r="3" spans="1:11" ht="15" customHeight="1">
      <c r="A3" s="247" t="s">
        <v>404</v>
      </c>
      <c r="B3" s="247"/>
      <c r="C3" s="247"/>
      <c r="D3" s="33"/>
      <c r="E3" s="33"/>
      <c r="F3" s="30"/>
      <c r="G3" s="18"/>
      <c r="H3" s="18"/>
      <c r="I3" s="33"/>
      <c r="J3" s="33"/>
      <c r="K3" s="18"/>
    </row>
    <row r="4" spans="1:11" ht="15">
      <c r="A4" s="264" t="s">
        <v>1002</v>
      </c>
      <c r="B4" s="264"/>
      <c r="C4" s="264"/>
      <c r="D4" s="264"/>
      <c r="E4" s="264"/>
      <c r="F4" s="264"/>
      <c r="G4" s="264"/>
      <c r="H4" s="264"/>
      <c r="I4" s="101"/>
      <c r="J4" s="101"/>
      <c r="K4" s="18"/>
    </row>
    <row r="5" spans="1:11" ht="15">
      <c r="A5" s="53" t="s">
        <v>1007</v>
      </c>
      <c r="B5" s="43" t="s">
        <v>1011</v>
      </c>
      <c r="C5" s="204"/>
      <c r="D5" s="204"/>
      <c r="E5" s="204"/>
      <c r="F5" s="205"/>
      <c r="G5" s="18"/>
      <c r="H5" s="18"/>
      <c r="I5" s="204"/>
      <c r="J5" s="18"/>
      <c r="K5" s="18"/>
    </row>
    <row r="6" spans="1:11" ht="15">
      <c r="A6" s="53" t="s">
        <v>1008</v>
      </c>
      <c r="B6" s="43" t="s">
        <v>1011</v>
      </c>
      <c r="C6" s="204"/>
      <c r="D6" s="204"/>
      <c r="E6" s="204"/>
      <c r="F6" s="205"/>
      <c r="G6" s="18"/>
      <c r="H6" s="18"/>
      <c r="I6" s="204"/>
      <c r="J6" s="18"/>
      <c r="K6" s="18"/>
    </row>
    <row r="7" spans="1:11" ht="15">
      <c r="A7" s="205"/>
      <c r="B7" s="204"/>
      <c r="C7" s="204"/>
      <c r="D7" s="204"/>
      <c r="E7" s="204"/>
      <c r="F7" s="205"/>
      <c r="G7" s="18"/>
      <c r="H7" s="18"/>
      <c r="I7" s="204"/>
      <c r="J7" s="18"/>
      <c r="K7" s="18"/>
    </row>
    <row r="8" spans="1:11" ht="15">
      <c r="A8" s="264" t="s">
        <v>1004</v>
      </c>
      <c r="B8" s="264"/>
      <c r="C8" s="264"/>
      <c r="D8" s="264"/>
      <c r="E8" s="264"/>
      <c r="F8" s="264"/>
      <c r="G8" s="264"/>
      <c r="H8" s="264"/>
      <c r="I8" s="101"/>
      <c r="J8" s="101"/>
      <c r="K8" s="18"/>
    </row>
    <row r="9" spans="1:11" ht="15">
      <c r="A9" s="205"/>
      <c r="B9" s="204"/>
      <c r="C9" s="204"/>
      <c r="D9" s="204"/>
      <c r="E9" s="204"/>
      <c r="F9" s="205"/>
      <c r="G9" s="18"/>
      <c r="H9" s="18"/>
      <c r="I9" s="204"/>
      <c r="J9" s="18"/>
      <c r="K9" s="18"/>
    </row>
    <row r="10" spans="1:11" ht="15">
      <c r="A10" s="205"/>
      <c r="B10" s="204"/>
      <c r="C10" s="204"/>
      <c r="D10" s="204"/>
      <c r="E10" s="204"/>
      <c r="F10" s="205"/>
      <c r="G10" s="260" t="s">
        <v>1016</v>
      </c>
      <c r="H10" s="261"/>
      <c r="I10" s="261"/>
      <c r="J10" s="262"/>
      <c r="K10" s="18"/>
    </row>
    <row r="11" spans="1:11" ht="38.25">
      <c r="A11" s="32"/>
      <c r="B11" s="37" t="s">
        <v>1012</v>
      </c>
      <c r="C11" s="38" t="s">
        <v>1005</v>
      </c>
      <c r="D11" s="38" t="s">
        <v>1006</v>
      </c>
      <c r="E11" s="38" t="s">
        <v>1010</v>
      </c>
      <c r="F11" s="205"/>
      <c r="G11" s="37" t="s">
        <v>1012</v>
      </c>
      <c r="H11" s="38" t="s">
        <v>1005</v>
      </c>
      <c r="I11" s="38" t="s">
        <v>1006</v>
      </c>
      <c r="J11" s="38" t="s">
        <v>1010</v>
      </c>
      <c r="K11" s="18"/>
    </row>
    <row r="12" spans="1:11" ht="15">
      <c r="A12" s="39" t="s">
        <v>801</v>
      </c>
      <c r="B12" s="34" t="str">
        <f>IF('Profil d''évaluation'!$C$7="NON","Non concerné","Concerné")</f>
        <v>Non concerné</v>
      </c>
      <c r="C12" s="40">
        <f>COUNTIF('Exigences Solution logicielle'!$O$6:$O$205,"Conforme")</f>
        <v>0</v>
      </c>
      <c r="D12" s="40">
        <f>COUNTIF('Exigences Solution logicielle'!$O$6:$O$205,"Non conforme")</f>
        <v>0</v>
      </c>
      <c r="E12" s="106">
        <f>COUNTIF('Exigences Solution logicielle'!$O$6:$O$205,"Sans réponse")</f>
        <v>75</v>
      </c>
      <c r="F12" s="31"/>
      <c r="G12" s="257" t="str">
        <f>IF('Profil d''évaluation'!$C$9="NON","Non concerné","Concerné")</f>
        <v>Non concerné</v>
      </c>
      <c r="H12" s="109">
        <f>COUNTIF('Exigences Solution logicielle'!$S$6:$S$205,"2")</f>
        <v>0</v>
      </c>
      <c r="I12" s="40">
        <f>COUNTIF('Exigences Solution logicielle'!$U$6:$U$205,"2")</f>
        <v>0</v>
      </c>
      <c r="J12" s="106">
        <f>COUNTIF('Exigences Solution logicielle'!$E$6:$E$205,"þ")</f>
        <v>0</v>
      </c>
      <c r="K12" s="18"/>
    </row>
    <row r="13" spans="1:11" ht="15">
      <c r="A13" s="39" t="s">
        <v>1001</v>
      </c>
      <c r="B13" s="35" t="str">
        <f>IF('Profil d''évaluation'!$C$7="NON","Non concerné","Concerné")</f>
        <v>Non concerné</v>
      </c>
      <c r="C13" s="41">
        <f>COUNTIF('Recomm. Solution logicielle'!$O$6:$O$263,"Conforme")</f>
        <v>0</v>
      </c>
      <c r="D13" s="41">
        <f>COUNTIF('Recomm. Solution logicielle'!$O$6:$O$263,"Non conforme")</f>
        <v>0</v>
      </c>
      <c r="E13" s="107">
        <f>COUNTIF('Recomm. Solution logicielle'!$O$6:$O$263,"Sans réponse")</f>
        <v>154</v>
      </c>
      <c r="F13" s="31"/>
      <c r="G13" s="258"/>
      <c r="H13" s="110">
        <f>COUNTIF('Recomm. Solution logicielle'!$S$6:$S$263,"2")</f>
        <v>0</v>
      </c>
      <c r="I13" s="41">
        <f>COUNTIF('Recomm. Solution logicielle'!$U$6:$U$263,"2")</f>
        <v>0</v>
      </c>
      <c r="J13" s="107">
        <f>COUNTIF('Recomm. Solution logicielle'!$E$6:$E$263,"þ")</f>
        <v>0</v>
      </c>
      <c r="K13" s="18"/>
    </row>
    <row r="14" spans="1:11" ht="15">
      <c r="A14" s="39" t="s">
        <v>805</v>
      </c>
      <c r="B14" s="35" t="str">
        <f>IF('Profil d''évaluation'!$C$8="NON","Non concerné","Concerné")</f>
        <v>Non concerné</v>
      </c>
      <c r="C14" s="41">
        <f>COUNTIF('Exigences de Mise en Oeuvre'!$O$6:$O$191,"Conforme")</f>
        <v>0</v>
      </c>
      <c r="D14" s="41">
        <f>COUNTIF('Exigences de Mise en Oeuvre'!$O$6:$O$191,"Non conforme")</f>
        <v>0</v>
      </c>
      <c r="E14" s="107">
        <f>COUNTIF('Exigences de Mise en Oeuvre'!$O$6:$O$191,"Sans réponse")</f>
        <v>145</v>
      </c>
      <c r="F14" s="31"/>
      <c r="G14" s="258"/>
      <c r="H14" s="110">
        <f>COUNTIF('Exigences de Mise en Oeuvre'!$S$6:$S$183,"2")</f>
        <v>0</v>
      </c>
      <c r="I14" s="41">
        <f>COUNTIF('Exigences de Mise en Oeuvre'!$U$6:$U$183,"2")</f>
        <v>0</v>
      </c>
      <c r="J14" s="107">
        <f>COUNTIF('Exigences de Mise en Oeuvre'!$E$6:$E$183,"þ")</f>
        <v>0</v>
      </c>
      <c r="K14" s="18"/>
    </row>
    <row r="15" spans="1:11" ht="15">
      <c r="A15" s="39" t="s">
        <v>804</v>
      </c>
      <c r="B15" s="36" t="str">
        <f>IF('Profil d''évaluation'!$C$8="NON","Non concerné","Concerné")</f>
        <v>Non concerné</v>
      </c>
      <c r="C15" s="42">
        <f>COUNTIF('Recomm. mise en oeuvre'!$O$10:$O$236,"Conforme")</f>
        <v>0</v>
      </c>
      <c r="D15" s="42">
        <f>COUNTIF('Recomm. mise en oeuvre'!$O$10:$O$236,"Non Conforme")</f>
        <v>0</v>
      </c>
      <c r="E15" s="108">
        <f>COUNTIF('Recomm. mise en oeuvre'!$O$6:$O$236,"Sans réponse")</f>
        <v>56</v>
      </c>
      <c r="F15" s="31"/>
      <c r="G15" s="259"/>
      <c r="H15" s="111">
        <f>COUNTIF('Recomm. mise en oeuvre'!$S$10:$S$236,"2")</f>
        <v>0</v>
      </c>
      <c r="I15" s="42">
        <f>COUNTIF('Recomm. mise en oeuvre'!$U$10:$U$236,"2")</f>
        <v>0</v>
      </c>
      <c r="J15" s="108">
        <f>COUNTIF('Recomm. mise en oeuvre'!$E$10:$E$236,"þ")</f>
        <v>0</v>
      </c>
      <c r="K15" s="18"/>
    </row>
    <row r="16" spans="1:11" ht="5.25" customHeight="1">
      <c r="A16" s="18"/>
      <c r="B16" s="202"/>
      <c r="C16" s="202"/>
      <c r="D16" s="202"/>
      <c r="E16" s="202"/>
      <c r="F16" s="205"/>
      <c r="G16" s="18"/>
      <c r="H16" s="18"/>
      <c r="I16" s="202"/>
      <c r="K16" s="18"/>
    </row>
    <row r="17" spans="1:11" ht="15">
      <c r="A17" s="18"/>
      <c r="B17" s="202"/>
      <c r="C17" s="202"/>
      <c r="D17" s="202"/>
      <c r="E17" s="202"/>
      <c r="F17" s="18"/>
      <c r="G17" s="18"/>
      <c r="H17" s="18"/>
      <c r="I17" s="202"/>
      <c r="J17" s="18"/>
      <c r="K17" s="18"/>
    </row>
    <row r="18" spans="1:11" ht="15">
      <c r="A18" s="18"/>
      <c r="B18" s="202"/>
      <c r="C18" s="202"/>
      <c r="D18" s="202"/>
      <c r="E18" s="202"/>
      <c r="F18" s="18"/>
      <c r="G18" s="18"/>
      <c r="H18" s="18"/>
      <c r="I18" s="202"/>
      <c r="J18" s="18"/>
      <c r="K18" s="18"/>
    </row>
    <row r="19" spans="5:11" ht="15">
      <c r="E19" s="202"/>
      <c r="F19" s="18"/>
      <c r="G19" s="18"/>
      <c r="H19" s="18"/>
      <c r="J19" s="18"/>
      <c r="K19" s="18"/>
    </row>
  </sheetData>
  <sheetProtection password="F8C9" sheet="1" objects="1" scenarios="1"/>
  <mergeCells count="9">
    <mergeCell ref="G12:G15"/>
    <mergeCell ref="G10:J10"/>
    <mergeCell ref="A2:F2"/>
    <mergeCell ref="A4:F4"/>
    <mergeCell ref="A8:F8"/>
    <mergeCell ref="G2:H2"/>
    <mergeCell ref="G4:H4"/>
    <mergeCell ref="G8:H8"/>
    <mergeCell ref="A3:C3"/>
  </mergeCells>
  <conditionalFormatting sqref="E12:E15">
    <cfRule type="cellIs" priority="1" dxfId="0" operator="equal" stopIfTrue="1">
      <formula>0</formula>
    </cfRule>
  </conditionalFormatting>
  <conditionalFormatting sqref="B12:B15 G12">
    <cfRule type="cellIs" priority="2" dxfId="16" operator="equal" stopIfTrue="1">
      <formula>"Concerné"</formula>
    </cfRule>
    <cfRule type="cellIs" priority="3" dxfId="1" operator="equal" stopIfTrue="1">
      <formula>"Non concerné"</formula>
    </cfRule>
  </conditionalFormatting>
  <conditionalFormatting sqref="B5:B6">
    <cfRule type="cellIs" priority="4" dxfId="0" operator="notEqual" stopIfTrue="1">
      <formula>"/"</formula>
    </cfRule>
  </conditionalFormatting>
  <hyperlinks>
    <hyperlink ref="A3" location="'Guide d''utilisation '!A1" display="Guide d''utilisation "/>
  </hyperlinks>
  <printOptions horizontalCentered="1"/>
  <pageMargins left="0.35433070866141736" right="0.2755905511811024" top="0.3937007874015748" bottom="0.3937007874015748" header="0.1968503937007874" footer="0.1968503937007874"/>
  <pageSetup fitToHeight="0" fitToWidth="1" horizontalDpi="600" verticalDpi="600" orientation="landscape" paperSize="9" r:id="rId1"/>
  <headerFooter alignWithMargins="0">
    <oddHeader>&amp;C&amp;"Calibri,Bold"&amp;10SDET V4.1 Grilles de conformité</oddHeader>
    <oddFooter>&amp;L&amp;10&amp;D&amp;R&amp;10&amp;P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IBM_ADMIN</dc:creator>
  <cp:keywords/>
  <dc:description/>
  <cp:lastModifiedBy>CR</cp:lastModifiedBy>
  <cp:lastPrinted>2013-10-15T14:16:01Z</cp:lastPrinted>
  <dcterms:created xsi:type="dcterms:W3CDTF">2013-04-17T08:13:50Z</dcterms:created>
  <dcterms:modified xsi:type="dcterms:W3CDTF">2014-11-05T13:50:44Z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