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 defaultThemeVersion="124226"/>
  <bookViews>
    <workbookView xWindow="-15" yWindow="-15" windowWidth="19230" windowHeight="12600" activeTab="3"/>
  </bookViews>
  <sheets>
    <sheet name="Accueil" sheetId="9" r:id="rId1"/>
    <sheet name="Classe" sheetId="10" r:id="rId2"/>
    <sheet name="Saisie" sheetId="12" r:id="rId3"/>
    <sheet name="Analyse" sheetId="13" r:id="rId4"/>
    <sheet name="Feuil1" sheetId="5" state="hidden" r:id="rId5"/>
    <sheet name="listes" sheetId="3" state="hidden" r:id="rId6"/>
  </sheets>
  <definedNames>
    <definedName name="valeur">listes!$B$4:$B$7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P22" i="13" l="1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D22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D21" i="13"/>
  <c r="C22" i="13"/>
  <c r="C21" i="13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AJ11" i="5"/>
  <c r="AK11" i="5"/>
  <c r="AL11" i="5"/>
  <c r="AM11" i="5"/>
  <c r="AN11" i="5"/>
  <c r="AO11" i="5"/>
  <c r="C11" i="5"/>
  <c r="AO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AJ20" i="5"/>
  <c r="AK20" i="5"/>
  <c r="AL20" i="5"/>
  <c r="AM20" i="5"/>
  <c r="AN20" i="5"/>
  <c r="D20" i="5"/>
  <c r="E20" i="5"/>
  <c r="C20" i="5"/>
  <c r="E66" i="12"/>
  <c r="F66" i="12"/>
  <c r="G66" i="12"/>
  <c r="H66" i="12"/>
  <c r="I66" i="12"/>
  <c r="J66" i="12"/>
  <c r="K66" i="12"/>
  <c r="L66" i="12"/>
  <c r="M66" i="12"/>
  <c r="N66" i="12"/>
  <c r="O66" i="12"/>
  <c r="P66" i="12"/>
  <c r="Q66" i="12"/>
  <c r="R66" i="12"/>
  <c r="S66" i="12"/>
  <c r="T66" i="12"/>
  <c r="U66" i="12"/>
  <c r="V66" i="12"/>
  <c r="W66" i="12"/>
  <c r="X66" i="12"/>
  <c r="Y66" i="12"/>
  <c r="Z66" i="12"/>
  <c r="AA66" i="12"/>
  <c r="AB66" i="12"/>
  <c r="AC66" i="12"/>
  <c r="AD66" i="12"/>
  <c r="AE66" i="12"/>
  <c r="AF66" i="12"/>
  <c r="AG66" i="12"/>
  <c r="AH66" i="12"/>
  <c r="AI66" i="12"/>
  <c r="AJ66" i="12"/>
  <c r="AK66" i="12"/>
  <c r="AL66" i="12"/>
  <c r="AM66" i="12"/>
  <c r="AN66" i="12"/>
  <c r="AO66" i="12"/>
  <c r="D66" i="12"/>
  <c r="F114" i="12"/>
  <c r="G114" i="12"/>
  <c r="H114" i="12"/>
  <c r="I114" i="12"/>
  <c r="J114" i="12"/>
  <c r="K114" i="12"/>
  <c r="L114" i="12"/>
  <c r="M114" i="12"/>
  <c r="N114" i="12"/>
  <c r="O114" i="12"/>
  <c r="P114" i="12"/>
  <c r="Q114" i="12"/>
  <c r="R114" i="12"/>
  <c r="S114" i="12"/>
  <c r="T114" i="12"/>
  <c r="U114" i="12"/>
  <c r="V114" i="12"/>
  <c r="W114" i="12"/>
  <c r="X114" i="12"/>
  <c r="Y114" i="12"/>
  <c r="Z114" i="12"/>
  <c r="AA114" i="12"/>
  <c r="AB114" i="12"/>
  <c r="AC114" i="12"/>
  <c r="AD114" i="12"/>
  <c r="AE114" i="12"/>
  <c r="AF114" i="12"/>
  <c r="AG114" i="12"/>
  <c r="AH114" i="12"/>
  <c r="AI114" i="12"/>
  <c r="AJ114" i="12"/>
  <c r="AK114" i="12"/>
  <c r="AL114" i="12"/>
  <c r="AM114" i="12"/>
  <c r="AN114" i="12"/>
  <c r="AO114" i="12"/>
  <c r="AP114" i="12"/>
  <c r="E114" i="12"/>
  <c r="D114" i="12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AD10" i="13"/>
  <c r="AE10" i="13"/>
  <c r="AF10" i="13"/>
  <c r="AG10" i="13"/>
  <c r="AH10" i="13"/>
  <c r="AI10" i="13"/>
  <c r="AJ10" i="13"/>
  <c r="AK10" i="13"/>
  <c r="AL10" i="13"/>
  <c r="AM10" i="13"/>
  <c r="AN10" i="13"/>
  <c r="AO10" i="13"/>
  <c r="AP10" i="13"/>
  <c r="D10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K13" i="13"/>
  <c r="AL13" i="13"/>
  <c r="AM13" i="13"/>
  <c r="AN13" i="13"/>
  <c r="AO13" i="13"/>
  <c r="AP13" i="13"/>
  <c r="D13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Y12" i="13"/>
  <c r="Z12" i="13"/>
  <c r="AA12" i="13"/>
  <c r="AB12" i="13"/>
  <c r="AC12" i="13"/>
  <c r="AD12" i="13"/>
  <c r="AE12" i="13"/>
  <c r="AF12" i="13"/>
  <c r="AG12" i="13"/>
  <c r="AH12" i="13"/>
  <c r="AI12" i="13"/>
  <c r="AJ12" i="13"/>
  <c r="AK12" i="13"/>
  <c r="AL12" i="13"/>
  <c r="AM12" i="13"/>
  <c r="AN12" i="13"/>
  <c r="AO12" i="13"/>
  <c r="AP12" i="13"/>
  <c r="D12" i="13"/>
  <c r="C13" i="13"/>
  <c r="C12" i="13"/>
  <c r="E18" i="13" l="1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D18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AM17" i="13"/>
  <c r="AN17" i="13"/>
  <c r="AO17" i="13"/>
  <c r="AP17" i="13"/>
  <c r="C18" i="13"/>
  <c r="AP116" i="12" l="1"/>
  <c r="AO116" i="12"/>
  <c r="AN116" i="12"/>
  <c r="AM116" i="12"/>
  <c r="AL116" i="12"/>
  <c r="AK116" i="12"/>
  <c r="AJ116" i="12"/>
  <c r="AI116" i="12"/>
  <c r="AH116" i="12"/>
  <c r="AG116" i="12"/>
  <c r="AF116" i="12"/>
  <c r="AE116" i="12"/>
  <c r="AD116" i="12"/>
  <c r="AC116" i="12"/>
  <c r="AB116" i="12"/>
  <c r="AA116" i="12"/>
  <c r="Z116" i="12"/>
  <c r="Y116" i="12"/>
  <c r="X116" i="12"/>
  <c r="W116" i="12"/>
  <c r="V116" i="12"/>
  <c r="U116" i="12"/>
  <c r="T116" i="12"/>
  <c r="S116" i="12"/>
  <c r="R116" i="12"/>
  <c r="Q116" i="12"/>
  <c r="P116" i="12"/>
  <c r="O116" i="12"/>
  <c r="N116" i="12"/>
  <c r="M116" i="12"/>
  <c r="L116" i="12"/>
  <c r="K116" i="12"/>
  <c r="J116" i="12"/>
  <c r="I116" i="12"/>
  <c r="H116" i="12"/>
  <c r="G116" i="12"/>
  <c r="F116" i="12"/>
  <c r="E116" i="12"/>
  <c r="D116" i="12"/>
  <c r="D8" i="12"/>
  <c r="E8" i="12"/>
  <c r="AQ59" i="12"/>
  <c r="AR59" i="12"/>
  <c r="AS59" i="12"/>
  <c r="AT59" i="12"/>
  <c r="AQ58" i="12"/>
  <c r="AR58" i="12"/>
  <c r="AS58" i="12"/>
  <c r="AT58" i="12"/>
  <c r="AU58" i="12" l="1"/>
  <c r="AU59" i="12"/>
  <c r="B4" i="13"/>
  <c r="B3" i="13"/>
  <c r="B2" i="13"/>
  <c r="B1" i="13"/>
  <c r="C6" i="13" l="1"/>
  <c r="C24" i="13" s="1"/>
  <c r="C15" i="13" l="1"/>
  <c r="D17" i="5"/>
  <c r="E20" i="13" s="1"/>
  <c r="E17" i="5"/>
  <c r="F20" i="13" s="1"/>
  <c r="F17" i="5"/>
  <c r="G20" i="13" s="1"/>
  <c r="G17" i="5"/>
  <c r="H20" i="13" s="1"/>
  <c r="H17" i="5"/>
  <c r="I20" i="13" s="1"/>
  <c r="I17" i="5"/>
  <c r="J20" i="13" s="1"/>
  <c r="J17" i="5"/>
  <c r="K20" i="13" s="1"/>
  <c r="K17" i="5"/>
  <c r="L20" i="13" s="1"/>
  <c r="L17" i="5"/>
  <c r="M20" i="13" s="1"/>
  <c r="M17" i="5"/>
  <c r="N20" i="13" s="1"/>
  <c r="N17" i="5"/>
  <c r="O20" i="13" s="1"/>
  <c r="O17" i="5"/>
  <c r="P20" i="13" s="1"/>
  <c r="P17" i="5"/>
  <c r="Q20" i="13" s="1"/>
  <c r="Q17" i="5"/>
  <c r="R20" i="13" s="1"/>
  <c r="R17" i="5"/>
  <c r="S20" i="13" s="1"/>
  <c r="S17" i="5"/>
  <c r="T20" i="13" s="1"/>
  <c r="T17" i="5"/>
  <c r="U20" i="13" s="1"/>
  <c r="U17" i="5"/>
  <c r="V20" i="13" s="1"/>
  <c r="V17" i="5"/>
  <c r="W20" i="13" s="1"/>
  <c r="W17" i="5"/>
  <c r="X20" i="13" s="1"/>
  <c r="X17" i="5"/>
  <c r="Y20" i="13" s="1"/>
  <c r="Y17" i="5"/>
  <c r="Z20" i="13" s="1"/>
  <c r="Z17" i="5"/>
  <c r="AA20" i="13" s="1"/>
  <c r="AA17" i="5"/>
  <c r="AB20" i="13" s="1"/>
  <c r="AB17" i="5"/>
  <c r="AC20" i="13" s="1"/>
  <c r="AC17" i="5"/>
  <c r="AD20" i="13" s="1"/>
  <c r="AD17" i="5"/>
  <c r="AE20" i="13" s="1"/>
  <c r="AE17" i="5"/>
  <c r="AF20" i="13" s="1"/>
  <c r="AF17" i="5"/>
  <c r="AG20" i="13" s="1"/>
  <c r="AG17" i="5"/>
  <c r="AH20" i="13" s="1"/>
  <c r="AH17" i="5"/>
  <c r="AI20" i="13" s="1"/>
  <c r="AI17" i="5"/>
  <c r="AJ20" i="13" s="1"/>
  <c r="AJ17" i="5"/>
  <c r="AK20" i="13" s="1"/>
  <c r="AK17" i="5"/>
  <c r="AL20" i="13" s="1"/>
  <c r="AL17" i="5"/>
  <c r="AM20" i="13" s="1"/>
  <c r="AM17" i="5"/>
  <c r="AN20" i="13" s="1"/>
  <c r="AN17" i="5"/>
  <c r="AO20" i="13" s="1"/>
  <c r="AO17" i="5"/>
  <c r="AP20" i="13" s="1"/>
  <c r="D16" i="5"/>
  <c r="E19" i="13" s="1"/>
  <c r="E16" i="5"/>
  <c r="F19" i="13" s="1"/>
  <c r="F16" i="5"/>
  <c r="G19" i="13" s="1"/>
  <c r="G16" i="5"/>
  <c r="H19" i="13" s="1"/>
  <c r="H16" i="5"/>
  <c r="I19" i="13" s="1"/>
  <c r="I16" i="5"/>
  <c r="J19" i="13" s="1"/>
  <c r="J16" i="5"/>
  <c r="K19" i="13" s="1"/>
  <c r="K16" i="5"/>
  <c r="L19" i="13" s="1"/>
  <c r="L16" i="5"/>
  <c r="M19" i="13" s="1"/>
  <c r="M16" i="5"/>
  <c r="N19" i="13" s="1"/>
  <c r="N16" i="5"/>
  <c r="O19" i="13" s="1"/>
  <c r="O16" i="5"/>
  <c r="P19" i="13" s="1"/>
  <c r="P16" i="5"/>
  <c r="Q19" i="13" s="1"/>
  <c r="Q16" i="5"/>
  <c r="R19" i="13" s="1"/>
  <c r="R16" i="5"/>
  <c r="S19" i="13" s="1"/>
  <c r="S16" i="5"/>
  <c r="T19" i="13" s="1"/>
  <c r="T16" i="5"/>
  <c r="U19" i="13" s="1"/>
  <c r="U16" i="5"/>
  <c r="V19" i="13" s="1"/>
  <c r="V16" i="5"/>
  <c r="W19" i="13" s="1"/>
  <c r="W16" i="5"/>
  <c r="X19" i="13" s="1"/>
  <c r="X16" i="5"/>
  <c r="Y19" i="13" s="1"/>
  <c r="Y16" i="5"/>
  <c r="Z19" i="13" s="1"/>
  <c r="Z16" i="5"/>
  <c r="AA19" i="13" s="1"/>
  <c r="AA16" i="5"/>
  <c r="AB19" i="13" s="1"/>
  <c r="AB16" i="5"/>
  <c r="AC19" i="13" s="1"/>
  <c r="AC16" i="5"/>
  <c r="AD19" i="13" s="1"/>
  <c r="AD16" i="5"/>
  <c r="AE19" i="13" s="1"/>
  <c r="AE16" i="5"/>
  <c r="AF19" i="13" s="1"/>
  <c r="AF16" i="5"/>
  <c r="AG19" i="13" s="1"/>
  <c r="AG16" i="5"/>
  <c r="AH19" i="13" s="1"/>
  <c r="AH16" i="5"/>
  <c r="AI19" i="13" s="1"/>
  <c r="AI16" i="5"/>
  <c r="AJ19" i="13" s="1"/>
  <c r="AJ16" i="5"/>
  <c r="AK19" i="13" s="1"/>
  <c r="AK16" i="5"/>
  <c r="AL19" i="13" s="1"/>
  <c r="AL16" i="5"/>
  <c r="AM19" i="13" s="1"/>
  <c r="AM16" i="5"/>
  <c r="AN19" i="13" s="1"/>
  <c r="AN16" i="5"/>
  <c r="AO19" i="13" s="1"/>
  <c r="AO16" i="5"/>
  <c r="AP19" i="13" s="1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AJ15" i="5"/>
  <c r="AK15" i="5"/>
  <c r="AL15" i="5"/>
  <c r="AM15" i="5"/>
  <c r="AN15" i="5"/>
  <c r="AO15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AJ14" i="5"/>
  <c r="AK14" i="5"/>
  <c r="AL14" i="5"/>
  <c r="AM14" i="5"/>
  <c r="AN14" i="5"/>
  <c r="AO14" i="5"/>
  <c r="D13" i="5"/>
  <c r="E13" i="5"/>
  <c r="F13" i="5"/>
  <c r="G13" i="5"/>
  <c r="H13" i="5"/>
  <c r="I16" i="13" s="1"/>
  <c r="I13" i="5"/>
  <c r="J13" i="5"/>
  <c r="K16" i="13" s="1"/>
  <c r="K13" i="5"/>
  <c r="L13" i="5"/>
  <c r="M13" i="5"/>
  <c r="N13" i="5"/>
  <c r="O13" i="5"/>
  <c r="P13" i="5"/>
  <c r="Q16" i="13" s="1"/>
  <c r="Q13" i="5"/>
  <c r="R13" i="5"/>
  <c r="S16" i="13" s="1"/>
  <c r="S13" i="5"/>
  <c r="T13" i="5"/>
  <c r="U13" i="5"/>
  <c r="V13" i="5"/>
  <c r="W13" i="5"/>
  <c r="X13" i="5"/>
  <c r="Y16" i="13" s="1"/>
  <c r="Y13" i="5"/>
  <c r="Z13" i="5"/>
  <c r="AA16" i="13" s="1"/>
  <c r="AA13" i="5"/>
  <c r="AB13" i="5"/>
  <c r="AC13" i="5"/>
  <c r="AD13" i="5"/>
  <c r="AE13" i="5"/>
  <c r="AF13" i="5"/>
  <c r="AG16" i="13" s="1"/>
  <c r="AG13" i="5"/>
  <c r="AH13" i="5"/>
  <c r="AI16" i="13" s="1"/>
  <c r="AI13" i="5"/>
  <c r="AJ16" i="13" s="1"/>
  <c r="AJ13" i="5"/>
  <c r="AK16" i="13" s="1"/>
  <c r="AK13" i="5"/>
  <c r="AL16" i="13" s="1"/>
  <c r="AL13" i="5"/>
  <c r="AM13" i="5"/>
  <c r="AN13" i="5"/>
  <c r="AO16" i="13" s="1"/>
  <c r="AO13" i="5"/>
  <c r="C17" i="5"/>
  <c r="D20" i="13" s="1"/>
  <c r="C16" i="5"/>
  <c r="D19" i="13" s="1"/>
  <c r="C15" i="5"/>
  <c r="C14" i="5"/>
  <c r="D17" i="13" s="1"/>
  <c r="C13" i="5"/>
  <c r="D16" i="13" s="1"/>
  <c r="E113" i="12"/>
  <c r="F113" i="12"/>
  <c r="G113" i="12"/>
  <c r="H113" i="12"/>
  <c r="I113" i="12"/>
  <c r="J113" i="12"/>
  <c r="K113" i="12"/>
  <c r="L113" i="12"/>
  <c r="M113" i="12"/>
  <c r="N113" i="12"/>
  <c r="O113" i="12"/>
  <c r="P113" i="12"/>
  <c r="Q113" i="12"/>
  <c r="R113" i="12"/>
  <c r="S113" i="12"/>
  <c r="T113" i="12"/>
  <c r="U113" i="12"/>
  <c r="V113" i="12"/>
  <c r="W113" i="12"/>
  <c r="X113" i="12"/>
  <c r="Y113" i="12"/>
  <c r="Z113" i="12"/>
  <c r="AA113" i="12"/>
  <c r="AB113" i="12"/>
  <c r="AC113" i="12"/>
  <c r="AD113" i="12"/>
  <c r="AE113" i="12"/>
  <c r="AF113" i="12"/>
  <c r="AG113" i="12"/>
  <c r="AH113" i="12"/>
  <c r="AI113" i="12"/>
  <c r="AJ113" i="12"/>
  <c r="AK113" i="12"/>
  <c r="AL113" i="12"/>
  <c r="AM113" i="12"/>
  <c r="AN113" i="12"/>
  <c r="AO113" i="12"/>
  <c r="AP113" i="12"/>
  <c r="E112" i="12"/>
  <c r="F112" i="12"/>
  <c r="G112" i="12"/>
  <c r="H112" i="12"/>
  <c r="I112" i="12"/>
  <c r="J112" i="12"/>
  <c r="K112" i="12"/>
  <c r="L112" i="12"/>
  <c r="M112" i="12"/>
  <c r="N112" i="12"/>
  <c r="O112" i="12"/>
  <c r="P112" i="12"/>
  <c r="Q112" i="12"/>
  <c r="R112" i="12"/>
  <c r="S112" i="12"/>
  <c r="T112" i="12"/>
  <c r="U112" i="12"/>
  <c r="V112" i="12"/>
  <c r="W112" i="12"/>
  <c r="X112" i="12"/>
  <c r="Y112" i="12"/>
  <c r="Z112" i="12"/>
  <c r="AA112" i="12"/>
  <c r="AB112" i="12"/>
  <c r="AC112" i="12"/>
  <c r="AD112" i="12"/>
  <c r="AE112" i="12"/>
  <c r="AF112" i="12"/>
  <c r="AG112" i="12"/>
  <c r="AH112" i="12"/>
  <c r="AI112" i="12"/>
  <c r="AJ112" i="12"/>
  <c r="AK112" i="12"/>
  <c r="AL112" i="12"/>
  <c r="AM112" i="12"/>
  <c r="AN112" i="12"/>
  <c r="AO112" i="12"/>
  <c r="AP112" i="12"/>
  <c r="E111" i="12"/>
  <c r="F111" i="12"/>
  <c r="G111" i="12"/>
  <c r="H111" i="12"/>
  <c r="I111" i="12"/>
  <c r="J111" i="12"/>
  <c r="K111" i="12"/>
  <c r="L111" i="12"/>
  <c r="M111" i="12"/>
  <c r="N111" i="12"/>
  <c r="O111" i="12"/>
  <c r="P111" i="12"/>
  <c r="Q111" i="12"/>
  <c r="R111" i="12"/>
  <c r="S111" i="12"/>
  <c r="T111" i="12"/>
  <c r="U111" i="12"/>
  <c r="V111" i="12"/>
  <c r="W111" i="12"/>
  <c r="X111" i="12"/>
  <c r="Y111" i="12"/>
  <c r="Z111" i="12"/>
  <c r="AA111" i="12"/>
  <c r="AB111" i="12"/>
  <c r="AC111" i="12"/>
  <c r="AD111" i="12"/>
  <c r="AE111" i="12"/>
  <c r="AF111" i="12"/>
  <c r="AG111" i="12"/>
  <c r="AH111" i="12"/>
  <c r="AI111" i="12"/>
  <c r="AJ111" i="12"/>
  <c r="AK111" i="12"/>
  <c r="AL111" i="12"/>
  <c r="AM111" i="12"/>
  <c r="AN111" i="12"/>
  <c r="AO111" i="12"/>
  <c r="AP111" i="12"/>
  <c r="E110" i="12"/>
  <c r="F110" i="12"/>
  <c r="G110" i="12"/>
  <c r="H110" i="12"/>
  <c r="I110" i="12"/>
  <c r="J110" i="12"/>
  <c r="K110" i="12"/>
  <c r="L110" i="12"/>
  <c r="M110" i="12"/>
  <c r="N110" i="12"/>
  <c r="O110" i="12"/>
  <c r="P110" i="12"/>
  <c r="Q110" i="12"/>
  <c r="R110" i="12"/>
  <c r="S110" i="12"/>
  <c r="T110" i="12"/>
  <c r="U110" i="12"/>
  <c r="V110" i="12"/>
  <c r="W110" i="12"/>
  <c r="X110" i="12"/>
  <c r="Y110" i="12"/>
  <c r="Z110" i="12"/>
  <c r="AA110" i="12"/>
  <c r="AB110" i="12"/>
  <c r="AC110" i="12"/>
  <c r="AD110" i="12"/>
  <c r="AE110" i="12"/>
  <c r="AF110" i="12"/>
  <c r="AG110" i="12"/>
  <c r="AH110" i="12"/>
  <c r="AI110" i="12"/>
  <c r="AJ110" i="12"/>
  <c r="AK110" i="12"/>
  <c r="AL110" i="12"/>
  <c r="AM110" i="12"/>
  <c r="AN110" i="12"/>
  <c r="AO110" i="12"/>
  <c r="AP110" i="12"/>
  <c r="D113" i="12"/>
  <c r="C19" i="5" s="1"/>
  <c r="D112" i="12"/>
  <c r="D111" i="12"/>
  <c r="D110" i="12"/>
  <c r="AQ109" i="12"/>
  <c r="AR109" i="12"/>
  <c r="AS109" i="12"/>
  <c r="AT109" i="12"/>
  <c r="AQ84" i="12"/>
  <c r="AR84" i="12"/>
  <c r="AS84" i="12"/>
  <c r="AT84" i="12"/>
  <c r="AQ85" i="12"/>
  <c r="AR85" i="12"/>
  <c r="AS85" i="12"/>
  <c r="AT85" i="12"/>
  <c r="AQ86" i="12"/>
  <c r="AR86" i="12"/>
  <c r="AS86" i="12"/>
  <c r="AT86" i="12"/>
  <c r="AQ87" i="12"/>
  <c r="AR87" i="12"/>
  <c r="AS87" i="12"/>
  <c r="AT87" i="12"/>
  <c r="AQ88" i="12"/>
  <c r="AR88" i="12"/>
  <c r="AS88" i="12"/>
  <c r="AT88" i="12"/>
  <c r="AQ89" i="12"/>
  <c r="AR89" i="12"/>
  <c r="AS89" i="12"/>
  <c r="AT89" i="12"/>
  <c r="AQ90" i="12"/>
  <c r="AR90" i="12"/>
  <c r="AS90" i="12"/>
  <c r="AT90" i="12"/>
  <c r="AQ91" i="12"/>
  <c r="AR91" i="12"/>
  <c r="AS91" i="12"/>
  <c r="AT91" i="12"/>
  <c r="AQ92" i="12"/>
  <c r="AR92" i="12"/>
  <c r="AS92" i="12"/>
  <c r="AT92" i="12"/>
  <c r="AQ93" i="12"/>
  <c r="AR93" i="12"/>
  <c r="AS93" i="12"/>
  <c r="AT93" i="12"/>
  <c r="AQ82" i="12"/>
  <c r="AR82" i="12"/>
  <c r="AS82" i="12"/>
  <c r="AT82" i="12"/>
  <c r="AQ75" i="12"/>
  <c r="AR75" i="12"/>
  <c r="AS75" i="12"/>
  <c r="AT75" i="12"/>
  <c r="AQ76" i="12"/>
  <c r="AR76" i="12"/>
  <c r="AS76" i="12"/>
  <c r="AT76" i="12"/>
  <c r="AQ77" i="12"/>
  <c r="AR77" i="12"/>
  <c r="AS77" i="12"/>
  <c r="AT77" i="12"/>
  <c r="AQ78" i="12"/>
  <c r="AR78" i="12"/>
  <c r="AS78" i="12"/>
  <c r="AT78" i="12"/>
  <c r="AQ79" i="12"/>
  <c r="AR79" i="12"/>
  <c r="AS79" i="12"/>
  <c r="AT79" i="12"/>
  <c r="AQ80" i="12"/>
  <c r="AR80" i="12"/>
  <c r="AS80" i="12"/>
  <c r="AT80" i="12"/>
  <c r="AQ81" i="12"/>
  <c r="AR81" i="12"/>
  <c r="AS81" i="12"/>
  <c r="AT81" i="12"/>
  <c r="AQ95" i="12"/>
  <c r="AR95" i="12"/>
  <c r="AS95" i="12"/>
  <c r="AT95" i="12"/>
  <c r="AQ96" i="12"/>
  <c r="AR96" i="12"/>
  <c r="AS96" i="12"/>
  <c r="AT96" i="12"/>
  <c r="AQ97" i="12"/>
  <c r="AR97" i="12"/>
  <c r="AS97" i="12"/>
  <c r="AT97" i="12"/>
  <c r="AQ98" i="12"/>
  <c r="AR98" i="12"/>
  <c r="AS98" i="12"/>
  <c r="AT98" i="12"/>
  <c r="AQ99" i="12"/>
  <c r="AR99" i="12"/>
  <c r="AS99" i="12"/>
  <c r="AT99" i="12"/>
  <c r="AQ100" i="12"/>
  <c r="AR100" i="12"/>
  <c r="AS100" i="12"/>
  <c r="AT100" i="12"/>
  <c r="AQ101" i="12"/>
  <c r="AR101" i="12"/>
  <c r="AS101" i="12"/>
  <c r="AT101" i="12"/>
  <c r="AQ102" i="12"/>
  <c r="AR102" i="12"/>
  <c r="AS102" i="12"/>
  <c r="AT102" i="12"/>
  <c r="AQ103" i="12"/>
  <c r="AR103" i="12"/>
  <c r="AS103" i="12"/>
  <c r="AT103" i="12"/>
  <c r="AQ104" i="12"/>
  <c r="AR104" i="12"/>
  <c r="AS104" i="12"/>
  <c r="AT104" i="12"/>
  <c r="C8" i="5"/>
  <c r="D11" i="13" s="1"/>
  <c r="B3" i="5"/>
  <c r="B12" i="5" s="1"/>
  <c r="B21" i="5" s="1"/>
  <c r="B4" i="12"/>
  <c r="B3" i="12"/>
  <c r="B2" i="12"/>
  <c r="B1" i="12"/>
  <c r="C4" i="5"/>
  <c r="D7" i="13" s="1"/>
  <c r="C5" i="5"/>
  <c r="D8" i="13" s="1"/>
  <c r="AJ18" i="5" l="1"/>
  <c r="O19" i="5"/>
  <c r="AL19" i="5"/>
  <c r="AD19" i="5"/>
  <c r="V19" i="5"/>
  <c r="N19" i="5"/>
  <c r="F19" i="5"/>
  <c r="AM18" i="5"/>
  <c r="AN16" i="13"/>
  <c r="AE18" i="5"/>
  <c r="AF16" i="13"/>
  <c r="W18" i="5"/>
  <c r="X16" i="13"/>
  <c r="O18" i="5"/>
  <c r="P16" i="13"/>
  <c r="G18" i="5"/>
  <c r="H16" i="13"/>
  <c r="AK18" i="5"/>
  <c r="AK19" i="5"/>
  <c r="AJ19" i="5"/>
  <c r="AB19" i="5"/>
  <c r="T19" i="5"/>
  <c r="L19" i="5"/>
  <c r="D19" i="5"/>
  <c r="AC18" i="5"/>
  <c r="AD16" i="13"/>
  <c r="U18" i="5"/>
  <c r="V16" i="13"/>
  <c r="M18" i="5"/>
  <c r="N16" i="13"/>
  <c r="E18" i="5"/>
  <c r="F16" i="13"/>
  <c r="AE19" i="5"/>
  <c r="M19" i="5"/>
  <c r="AD18" i="5"/>
  <c r="AE16" i="13"/>
  <c r="F18" i="5"/>
  <c r="G16" i="13"/>
  <c r="X18" i="5"/>
  <c r="H18" i="5"/>
  <c r="AI19" i="5"/>
  <c r="AA19" i="5"/>
  <c r="S19" i="5"/>
  <c r="K19" i="5"/>
  <c r="AB18" i="5"/>
  <c r="AC16" i="13"/>
  <c r="T18" i="5"/>
  <c r="U16" i="13"/>
  <c r="L18" i="5"/>
  <c r="M16" i="13"/>
  <c r="D18" i="5"/>
  <c r="E16" i="13"/>
  <c r="Z18" i="5"/>
  <c r="R18" i="5"/>
  <c r="J18" i="5"/>
  <c r="G19" i="5"/>
  <c r="AC19" i="5"/>
  <c r="V18" i="5"/>
  <c r="W16" i="13"/>
  <c r="AH19" i="5"/>
  <c r="Z19" i="5"/>
  <c r="R19" i="5"/>
  <c r="J19" i="5"/>
  <c r="AA18" i="5"/>
  <c r="AB16" i="13"/>
  <c r="S18" i="5"/>
  <c r="T16" i="13"/>
  <c r="K18" i="5"/>
  <c r="L16" i="13"/>
  <c r="W19" i="5"/>
  <c r="E19" i="5"/>
  <c r="P18" i="5"/>
  <c r="AO19" i="5"/>
  <c r="AG19" i="5"/>
  <c r="Y19" i="5"/>
  <c r="Q19" i="5"/>
  <c r="I19" i="5"/>
  <c r="AM19" i="5"/>
  <c r="U19" i="5"/>
  <c r="AL18" i="5"/>
  <c r="AM16" i="13"/>
  <c r="N18" i="5"/>
  <c r="O16" i="13"/>
  <c r="AN19" i="5"/>
  <c r="AF19" i="5"/>
  <c r="X19" i="5"/>
  <c r="P19" i="5"/>
  <c r="H19" i="5"/>
  <c r="AO18" i="5"/>
  <c r="AP16" i="13"/>
  <c r="AG18" i="5"/>
  <c r="AH16" i="13"/>
  <c r="Y18" i="5"/>
  <c r="Z16" i="13"/>
  <c r="Q18" i="5"/>
  <c r="R16" i="13"/>
  <c r="I18" i="5"/>
  <c r="J16" i="13"/>
  <c r="AI18" i="5"/>
  <c r="AH18" i="5"/>
  <c r="AN18" i="5"/>
  <c r="AF18" i="5"/>
  <c r="C18" i="5"/>
  <c r="E36" i="10"/>
  <c r="AD6" i="13" s="1"/>
  <c r="E37" i="10"/>
  <c r="AE6" i="13" s="1"/>
  <c r="E38" i="10"/>
  <c r="AF6" i="13" s="1"/>
  <c r="E39" i="10"/>
  <c r="AG6" i="13" s="1"/>
  <c r="E40" i="10"/>
  <c r="AH6" i="13" s="1"/>
  <c r="E41" i="10"/>
  <c r="AI6" i="13" s="1"/>
  <c r="E42" i="10"/>
  <c r="AJ6" i="13" s="1"/>
  <c r="E43" i="10"/>
  <c r="AK6" i="13" s="1"/>
  <c r="E44" i="10"/>
  <c r="AL6" i="13" s="1"/>
  <c r="E45" i="10"/>
  <c r="AM6" i="13" s="1"/>
  <c r="E46" i="10"/>
  <c r="AN6" i="13" s="1"/>
  <c r="E47" i="10"/>
  <c r="AO6" i="13" s="1"/>
  <c r="E48" i="10"/>
  <c r="AP6" i="13" s="1"/>
  <c r="E62" i="12"/>
  <c r="D62" i="12"/>
  <c r="AK15" i="13" l="1"/>
  <c r="AK24" i="13"/>
  <c r="AJ24" i="13"/>
  <c r="AJ15" i="13"/>
  <c r="AP24" i="13"/>
  <c r="AP15" i="13"/>
  <c r="AH24" i="13"/>
  <c r="AH15" i="13"/>
  <c r="AI24" i="13"/>
  <c r="AI15" i="13"/>
  <c r="AO24" i="13"/>
  <c r="AO15" i="13"/>
  <c r="AG24" i="13"/>
  <c r="AG15" i="13"/>
  <c r="AN24" i="13"/>
  <c r="AN15" i="13"/>
  <c r="AF24" i="13"/>
  <c r="AF15" i="13"/>
  <c r="AM24" i="13"/>
  <c r="AM15" i="13"/>
  <c r="AE24" i="13"/>
  <c r="AE15" i="13"/>
  <c r="AL15" i="13"/>
  <c r="AL24" i="13"/>
  <c r="AD24" i="13"/>
  <c r="AD15" i="13"/>
  <c r="AJ23" i="13"/>
  <c r="L23" i="13"/>
  <c r="W23" i="13"/>
  <c r="P23" i="13"/>
  <c r="X23" i="13"/>
  <c r="O23" i="13"/>
  <c r="AG23" i="13"/>
  <c r="K23" i="13"/>
  <c r="Z23" i="13"/>
  <c r="M23" i="13"/>
  <c r="AK23" i="13"/>
  <c r="AM23" i="13"/>
  <c r="AA23" i="13"/>
  <c r="N23" i="13"/>
  <c r="J23" i="13"/>
  <c r="AH23" i="13"/>
  <c r="AO23" i="13"/>
  <c r="V23" i="13"/>
  <c r="S23" i="13"/>
  <c r="AI23" i="13"/>
  <c r="R23" i="13"/>
  <c r="T23" i="13"/>
  <c r="F23" i="13"/>
  <c r="Q23" i="13"/>
  <c r="AP23" i="13"/>
  <c r="U23" i="13"/>
  <c r="AB23" i="13"/>
  <c r="I23" i="13"/>
  <c r="H23" i="13"/>
  <c r="AN23" i="13"/>
  <c r="E23" i="13"/>
  <c r="AD23" i="13"/>
  <c r="AC23" i="13"/>
  <c r="G23" i="13"/>
  <c r="Y23" i="13"/>
  <c r="D23" i="13"/>
  <c r="AE23" i="13"/>
  <c r="AL23" i="13"/>
  <c r="AF23" i="13"/>
  <c r="E65" i="12"/>
  <c r="F65" i="12"/>
  <c r="G65" i="12"/>
  <c r="H65" i="12"/>
  <c r="I65" i="12"/>
  <c r="J65" i="12"/>
  <c r="K65" i="12"/>
  <c r="L65" i="12"/>
  <c r="M65" i="12"/>
  <c r="N65" i="12"/>
  <c r="O65" i="12"/>
  <c r="P65" i="12"/>
  <c r="Q65" i="12"/>
  <c r="R65" i="12"/>
  <c r="S65" i="12"/>
  <c r="T65" i="12"/>
  <c r="U65" i="12"/>
  <c r="V65" i="12"/>
  <c r="W65" i="12"/>
  <c r="X65" i="12"/>
  <c r="Y65" i="12"/>
  <c r="Z65" i="12"/>
  <c r="AA65" i="12"/>
  <c r="AB65" i="12"/>
  <c r="AC65" i="12"/>
  <c r="AD65" i="12"/>
  <c r="AE65" i="12"/>
  <c r="AF65" i="12"/>
  <c r="AG65" i="12"/>
  <c r="AH65" i="12"/>
  <c r="AI65" i="12"/>
  <c r="AJ65" i="12"/>
  <c r="AK65" i="12"/>
  <c r="AL65" i="12"/>
  <c r="AM65" i="12"/>
  <c r="AN65" i="12"/>
  <c r="AO65" i="12"/>
  <c r="AP65" i="12"/>
  <c r="AT40" i="12" l="1"/>
  <c r="AS40" i="12"/>
  <c r="AR40" i="12"/>
  <c r="AQ40" i="12"/>
  <c r="AQ11" i="12"/>
  <c r="AR11" i="12"/>
  <c r="AS11" i="12"/>
  <c r="AT11" i="12"/>
  <c r="AQ12" i="12"/>
  <c r="AQ13" i="12"/>
  <c r="AQ14" i="12"/>
  <c r="AQ15" i="12"/>
  <c r="AQ16" i="12"/>
  <c r="AQ17" i="12"/>
  <c r="AQ18" i="12"/>
  <c r="AQ19" i="12"/>
  <c r="AQ20" i="12"/>
  <c r="AQ21" i="12"/>
  <c r="AQ22" i="12"/>
  <c r="AQ23" i="12"/>
  <c r="AQ24" i="12"/>
  <c r="AQ25" i="12"/>
  <c r="AQ26" i="12"/>
  <c r="AQ27" i="12"/>
  <c r="AQ28" i="12"/>
  <c r="AQ29" i="12"/>
  <c r="AQ30" i="12"/>
  <c r="AQ31" i="12"/>
  <c r="AQ32" i="12"/>
  <c r="AQ33" i="12"/>
  <c r="AQ34" i="12"/>
  <c r="AQ35" i="12"/>
  <c r="AQ36" i="12"/>
  <c r="AQ37" i="12"/>
  <c r="AQ38" i="12"/>
  <c r="AQ39" i="12"/>
  <c r="AQ41" i="12"/>
  <c r="AQ42" i="12"/>
  <c r="AQ43" i="12"/>
  <c r="AQ44" i="12"/>
  <c r="AQ45" i="12"/>
  <c r="AQ46" i="12"/>
  <c r="AQ47" i="12"/>
  <c r="AQ48" i="12"/>
  <c r="AQ49" i="12"/>
  <c r="AQ50" i="12"/>
  <c r="AQ51" i="12"/>
  <c r="AQ52" i="12"/>
  <c r="AQ53" i="12"/>
  <c r="AQ54" i="12"/>
  <c r="AQ55" i="12"/>
  <c r="AQ56" i="12"/>
  <c r="AQ57" i="12"/>
  <c r="AQ60" i="12"/>
  <c r="AQ61" i="12"/>
  <c r="D8" i="5" l="1"/>
  <c r="E11" i="13" s="1"/>
  <c r="E8" i="5"/>
  <c r="F11" i="13" s="1"/>
  <c r="F8" i="5"/>
  <c r="G11" i="13" s="1"/>
  <c r="G8" i="5"/>
  <c r="H11" i="13" s="1"/>
  <c r="H8" i="5"/>
  <c r="I11" i="13" s="1"/>
  <c r="I8" i="5"/>
  <c r="J11" i="13" s="1"/>
  <c r="J8" i="5"/>
  <c r="K11" i="13" s="1"/>
  <c r="K8" i="5"/>
  <c r="L11" i="13" s="1"/>
  <c r="L8" i="5"/>
  <c r="M11" i="13" s="1"/>
  <c r="M8" i="5"/>
  <c r="N11" i="13" s="1"/>
  <c r="N8" i="5"/>
  <c r="O11" i="13" s="1"/>
  <c r="O8" i="5"/>
  <c r="P11" i="13" s="1"/>
  <c r="P8" i="5"/>
  <c r="Q11" i="13" s="1"/>
  <c r="Q8" i="5"/>
  <c r="R11" i="13" s="1"/>
  <c r="R8" i="5"/>
  <c r="S11" i="13" s="1"/>
  <c r="S8" i="5"/>
  <c r="T11" i="13" s="1"/>
  <c r="T8" i="5"/>
  <c r="U11" i="13" s="1"/>
  <c r="U8" i="5"/>
  <c r="V11" i="13" s="1"/>
  <c r="V8" i="5"/>
  <c r="W11" i="13" s="1"/>
  <c r="W8" i="5"/>
  <c r="X11" i="13" s="1"/>
  <c r="X8" i="5"/>
  <c r="Y11" i="13" s="1"/>
  <c r="Y8" i="5"/>
  <c r="Z11" i="13" s="1"/>
  <c r="Z8" i="5"/>
  <c r="AA11" i="13" s="1"/>
  <c r="AA8" i="5"/>
  <c r="AB11" i="13" s="1"/>
  <c r="AB8" i="5"/>
  <c r="AC11" i="13" s="1"/>
  <c r="AC8" i="5"/>
  <c r="AD11" i="13" s="1"/>
  <c r="AD8" i="5"/>
  <c r="AE11" i="13" s="1"/>
  <c r="AE8" i="5"/>
  <c r="AF11" i="13" s="1"/>
  <c r="AF8" i="5"/>
  <c r="AG11" i="13" s="1"/>
  <c r="AG8" i="5"/>
  <c r="AH11" i="13" s="1"/>
  <c r="AH8" i="5"/>
  <c r="AI11" i="13" s="1"/>
  <c r="AI8" i="5"/>
  <c r="AJ11" i="13" s="1"/>
  <c r="AJ8" i="5"/>
  <c r="AK11" i="13" s="1"/>
  <c r="AK8" i="5"/>
  <c r="AL11" i="13" s="1"/>
  <c r="AL8" i="5"/>
  <c r="AM11" i="13" s="1"/>
  <c r="AM8" i="5"/>
  <c r="AN11" i="13" s="1"/>
  <c r="AN8" i="5"/>
  <c r="AO11" i="13" s="1"/>
  <c r="AO8" i="5"/>
  <c r="AP11" i="13" s="1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AJ7" i="5"/>
  <c r="AK7" i="5"/>
  <c r="AL7" i="5"/>
  <c r="AM7" i="5"/>
  <c r="AN7" i="5"/>
  <c r="AO7" i="5"/>
  <c r="E6" i="5"/>
  <c r="F9" i="13" s="1"/>
  <c r="F6" i="5"/>
  <c r="G9" i="13" s="1"/>
  <c r="G6" i="5"/>
  <c r="H9" i="13" s="1"/>
  <c r="H6" i="5"/>
  <c r="I9" i="13" s="1"/>
  <c r="I6" i="5"/>
  <c r="J9" i="13" s="1"/>
  <c r="J6" i="5"/>
  <c r="K9" i="13" s="1"/>
  <c r="K6" i="5"/>
  <c r="L9" i="13" s="1"/>
  <c r="L6" i="5"/>
  <c r="M9" i="13" s="1"/>
  <c r="M6" i="5"/>
  <c r="N9" i="13" s="1"/>
  <c r="N6" i="5"/>
  <c r="O9" i="13" s="1"/>
  <c r="O6" i="5"/>
  <c r="P9" i="13" s="1"/>
  <c r="P6" i="5"/>
  <c r="Q9" i="13" s="1"/>
  <c r="Q6" i="5"/>
  <c r="R9" i="13" s="1"/>
  <c r="R6" i="5"/>
  <c r="S9" i="13" s="1"/>
  <c r="S6" i="5"/>
  <c r="T9" i="13" s="1"/>
  <c r="T6" i="5"/>
  <c r="U9" i="13" s="1"/>
  <c r="U6" i="5"/>
  <c r="V9" i="13" s="1"/>
  <c r="V6" i="5"/>
  <c r="W9" i="13" s="1"/>
  <c r="W6" i="5"/>
  <c r="X9" i="13" s="1"/>
  <c r="X6" i="5"/>
  <c r="Y9" i="13" s="1"/>
  <c r="Y6" i="5"/>
  <c r="Z9" i="13" s="1"/>
  <c r="Z6" i="5"/>
  <c r="AA9" i="13" s="1"/>
  <c r="AA6" i="5"/>
  <c r="AB9" i="13" s="1"/>
  <c r="AB6" i="5"/>
  <c r="AC9" i="13" s="1"/>
  <c r="AC6" i="5"/>
  <c r="AD9" i="13" s="1"/>
  <c r="AD6" i="5"/>
  <c r="AE9" i="13" s="1"/>
  <c r="AE6" i="5"/>
  <c r="AF9" i="13" s="1"/>
  <c r="AF6" i="5"/>
  <c r="AG9" i="13" s="1"/>
  <c r="AG6" i="5"/>
  <c r="AH9" i="13" s="1"/>
  <c r="AH6" i="5"/>
  <c r="AI9" i="13" s="1"/>
  <c r="AI6" i="5"/>
  <c r="AJ9" i="13" s="1"/>
  <c r="AJ6" i="5"/>
  <c r="AK9" i="13" s="1"/>
  <c r="AK6" i="5"/>
  <c r="AL9" i="13" s="1"/>
  <c r="AL6" i="5"/>
  <c r="AM9" i="13" s="1"/>
  <c r="AM6" i="5"/>
  <c r="AN9" i="13" s="1"/>
  <c r="AN6" i="5"/>
  <c r="AO9" i="13" s="1"/>
  <c r="AO6" i="5"/>
  <c r="AP9" i="13" s="1"/>
  <c r="D6" i="5"/>
  <c r="E9" i="13" s="1"/>
  <c r="D5" i="5" l="1"/>
  <c r="E8" i="13" s="1"/>
  <c r="E5" i="5"/>
  <c r="F8" i="13" s="1"/>
  <c r="F5" i="5"/>
  <c r="G8" i="13" s="1"/>
  <c r="G5" i="5"/>
  <c r="H8" i="13" s="1"/>
  <c r="H5" i="5"/>
  <c r="I8" i="13" s="1"/>
  <c r="I5" i="5"/>
  <c r="J8" i="13" s="1"/>
  <c r="J5" i="5"/>
  <c r="K8" i="13" s="1"/>
  <c r="K5" i="5"/>
  <c r="L8" i="13" s="1"/>
  <c r="L5" i="5"/>
  <c r="M8" i="13" s="1"/>
  <c r="M5" i="5"/>
  <c r="N8" i="13" s="1"/>
  <c r="N5" i="5"/>
  <c r="O8" i="13" s="1"/>
  <c r="O5" i="5"/>
  <c r="P8" i="13" s="1"/>
  <c r="P5" i="5"/>
  <c r="Q8" i="13" s="1"/>
  <c r="Q5" i="5"/>
  <c r="R8" i="13" s="1"/>
  <c r="R5" i="5"/>
  <c r="S8" i="13" s="1"/>
  <c r="S5" i="5"/>
  <c r="T8" i="13" s="1"/>
  <c r="T5" i="5"/>
  <c r="U8" i="13" s="1"/>
  <c r="U5" i="5"/>
  <c r="V8" i="13" s="1"/>
  <c r="V5" i="5"/>
  <c r="W8" i="13" s="1"/>
  <c r="W5" i="5"/>
  <c r="X8" i="13" s="1"/>
  <c r="X5" i="5"/>
  <c r="Y8" i="13" s="1"/>
  <c r="Y5" i="5"/>
  <c r="Z8" i="13" s="1"/>
  <c r="Z5" i="5"/>
  <c r="AA8" i="13" s="1"/>
  <c r="AA5" i="5"/>
  <c r="AB8" i="13" s="1"/>
  <c r="AB5" i="5"/>
  <c r="AC8" i="13" s="1"/>
  <c r="AC5" i="5"/>
  <c r="AD8" i="13" s="1"/>
  <c r="AD5" i="5"/>
  <c r="AE8" i="13" s="1"/>
  <c r="AE5" i="5"/>
  <c r="AF8" i="13" s="1"/>
  <c r="AF5" i="5"/>
  <c r="AG8" i="13" s="1"/>
  <c r="AG5" i="5"/>
  <c r="AH8" i="13" s="1"/>
  <c r="AH5" i="5"/>
  <c r="AI8" i="13" s="1"/>
  <c r="AI5" i="5"/>
  <c r="AJ8" i="13" s="1"/>
  <c r="AJ5" i="5"/>
  <c r="AK8" i="13" s="1"/>
  <c r="AK5" i="5"/>
  <c r="AL8" i="13" s="1"/>
  <c r="AL5" i="5"/>
  <c r="AM8" i="13" s="1"/>
  <c r="AM5" i="5"/>
  <c r="AN8" i="13" s="1"/>
  <c r="AN5" i="5"/>
  <c r="AO8" i="13" s="1"/>
  <c r="AO5" i="5"/>
  <c r="AP8" i="13" s="1"/>
  <c r="M4" i="5"/>
  <c r="N7" i="13" s="1"/>
  <c r="N4" i="5"/>
  <c r="O7" i="13" s="1"/>
  <c r="O4" i="5"/>
  <c r="P7" i="13" s="1"/>
  <c r="P4" i="5"/>
  <c r="Q7" i="13" s="1"/>
  <c r="Q4" i="5"/>
  <c r="R7" i="13" s="1"/>
  <c r="R4" i="5"/>
  <c r="S7" i="13" s="1"/>
  <c r="S4" i="5"/>
  <c r="T7" i="13" s="1"/>
  <c r="T4" i="5"/>
  <c r="U7" i="13" s="1"/>
  <c r="U4" i="5"/>
  <c r="V7" i="13" s="1"/>
  <c r="V4" i="5"/>
  <c r="W7" i="13" s="1"/>
  <c r="W4" i="5"/>
  <c r="X7" i="13" s="1"/>
  <c r="X4" i="5"/>
  <c r="Y7" i="13" s="1"/>
  <c r="Y4" i="5"/>
  <c r="Z7" i="13" s="1"/>
  <c r="Z4" i="5"/>
  <c r="AA7" i="13" s="1"/>
  <c r="AA4" i="5"/>
  <c r="AB7" i="13" s="1"/>
  <c r="AB4" i="5"/>
  <c r="AC7" i="13" s="1"/>
  <c r="AC4" i="5"/>
  <c r="AD7" i="13" s="1"/>
  <c r="AD4" i="5"/>
  <c r="AE7" i="13" s="1"/>
  <c r="AE4" i="5"/>
  <c r="AF7" i="13" s="1"/>
  <c r="AF4" i="5"/>
  <c r="AG7" i="13" s="1"/>
  <c r="AG4" i="5"/>
  <c r="AH7" i="13" s="1"/>
  <c r="AH4" i="5"/>
  <c r="AI7" i="13" s="1"/>
  <c r="AI4" i="5"/>
  <c r="AJ7" i="13" s="1"/>
  <c r="AJ4" i="5"/>
  <c r="AK7" i="13" s="1"/>
  <c r="AK4" i="5"/>
  <c r="AL7" i="13" s="1"/>
  <c r="AL4" i="5"/>
  <c r="AM7" i="13" s="1"/>
  <c r="AM4" i="5"/>
  <c r="AN7" i="13" s="1"/>
  <c r="AN4" i="5"/>
  <c r="AO7" i="13" s="1"/>
  <c r="AO4" i="5"/>
  <c r="AP7" i="13" s="1"/>
  <c r="E4" i="5"/>
  <c r="F7" i="13" s="1"/>
  <c r="F4" i="5"/>
  <c r="G7" i="13" s="1"/>
  <c r="G4" i="5"/>
  <c r="H7" i="13" s="1"/>
  <c r="H4" i="5"/>
  <c r="I7" i="13" s="1"/>
  <c r="I4" i="5"/>
  <c r="J7" i="13" s="1"/>
  <c r="J4" i="5"/>
  <c r="K7" i="13" s="1"/>
  <c r="K4" i="5"/>
  <c r="L7" i="13" s="1"/>
  <c r="L4" i="5"/>
  <c r="M7" i="13" s="1"/>
  <c r="D4" i="5"/>
  <c r="E7" i="13" s="1"/>
  <c r="C7" i="5"/>
  <c r="C6" i="5"/>
  <c r="D9" i="13" s="1"/>
  <c r="AI9" i="5" l="1"/>
  <c r="S9" i="5"/>
  <c r="D9" i="5"/>
  <c r="L9" i="5"/>
  <c r="AO9" i="5"/>
  <c r="AG9" i="5"/>
  <c r="Y9" i="5"/>
  <c r="Q9" i="5"/>
  <c r="F9" i="5"/>
  <c r="Z9" i="5"/>
  <c r="K9" i="5"/>
  <c r="AN9" i="5"/>
  <c r="AF9" i="5"/>
  <c r="X9" i="5"/>
  <c r="P9" i="5"/>
  <c r="E9" i="5"/>
  <c r="J9" i="5"/>
  <c r="AM9" i="5"/>
  <c r="AE9" i="5"/>
  <c r="W9" i="5"/>
  <c r="O9" i="5"/>
  <c r="AA9" i="5"/>
  <c r="R9" i="5"/>
  <c r="I9" i="5"/>
  <c r="AL9" i="5"/>
  <c r="AD9" i="5"/>
  <c r="V9" i="5"/>
  <c r="N9" i="5"/>
  <c r="AH9" i="5"/>
  <c r="H9" i="5"/>
  <c r="AC9" i="5"/>
  <c r="M9" i="5"/>
  <c r="AK9" i="5"/>
  <c r="U9" i="5"/>
  <c r="G9" i="5"/>
  <c r="AJ9" i="5"/>
  <c r="AB9" i="5"/>
  <c r="T9" i="5"/>
  <c r="AQ108" i="12"/>
  <c r="AP8" i="12"/>
  <c r="AT108" i="12"/>
  <c r="AS108" i="12"/>
  <c r="AR108" i="12"/>
  <c r="AQ107" i="12"/>
  <c r="AT107" i="12"/>
  <c r="AS107" i="12"/>
  <c r="AR107" i="12"/>
  <c r="AQ106" i="12"/>
  <c r="AT106" i="12"/>
  <c r="AS106" i="12"/>
  <c r="AR106" i="12"/>
  <c r="AQ105" i="12"/>
  <c r="AT105" i="12"/>
  <c r="AS105" i="12"/>
  <c r="AR105" i="12"/>
  <c r="AQ94" i="12"/>
  <c r="AT94" i="12"/>
  <c r="AS94" i="12"/>
  <c r="AR94" i="12"/>
  <c r="AQ83" i="12"/>
  <c r="AT83" i="12"/>
  <c r="AS83" i="12"/>
  <c r="AR83" i="12"/>
  <c r="AQ74" i="12"/>
  <c r="AT74" i="12"/>
  <c r="AS74" i="12"/>
  <c r="AR74" i="12"/>
  <c r="AQ73" i="12"/>
  <c r="AT73" i="12"/>
  <c r="AS73" i="12"/>
  <c r="AR73" i="12"/>
  <c r="AQ72" i="12"/>
  <c r="AT72" i="12"/>
  <c r="AS72" i="12"/>
  <c r="AR72" i="12"/>
  <c r="AQ71" i="12"/>
  <c r="AT71" i="12"/>
  <c r="AS71" i="12"/>
  <c r="AR71" i="12"/>
  <c r="AQ70" i="12"/>
  <c r="AT70" i="12"/>
  <c r="AS70" i="12"/>
  <c r="AR70" i="12"/>
  <c r="AQ69" i="12"/>
  <c r="AT69" i="12"/>
  <c r="AS69" i="12"/>
  <c r="AR69" i="12"/>
  <c r="G62" i="12"/>
  <c r="F10" i="5"/>
  <c r="G64" i="12"/>
  <c r="G63" i="12"/>
  <c r="AT39" i="12"/>
  <c r="AT41" i="12"/>
  <c r="AT42" i="12"/>
  <c r="AT43" i="12"/>
  <c r="AT44" i="12"/>
  <c r="AT45" i="12"/>
  <c r="AT46" i="12"/>
  <c r="AT47" i="12"/>
  <c r="AT48" i="12"/>
  <c r="AT49" i="12"/>
  <c r="AT50" i="12"/>
  <c r="AT51" i="12"/>
  <c r="AT52" i="12"/>
  <c r="AT53" i="12"/>
  <c r="AT54" i="12"/>
  <c r="AT55" i="12"/>
  <c r="AT56" i="12"/>
  <c r="AT57" i="12"/>
  <c r="AT60" i="12"/>
  <c r="AT61" i="12"/>
  <c r="AT38" i="12"/>
  <c r="D10" i="5"/>
  <c r="F62" i="12"/>
  <c r="E10" i="5"/>
  <c r="H62" i="12"/>
  <c r="G10" i="5"/>
  <c r="I62" i="12"/>
  <c r="H10" i="5"/>
  <c r="J62" i="12"/>
  <c r="I10" i="5"/>
  <c r="K62" i="12"/>
  <c r="J10" i="5"/>
  <c r="L62" i="12"/>
  <c r="K10" i="5"/>
  <c r="M62" i="12"/>
  <c r="L10" i="5"/>
  <c r="N62" i="12"/>
  <c r="M10" i="5"/>
  <c r="O62" i="12"/>
  <c r="N10" i="5"/>
  <c r="P62" i="12"/>
  <c r="O10" i="5"/>
  <c r="Q62" i="12"/>
  <c r="P10" i="5"/>
  <c r="R62" i="12"/>
  <c r="Q10" i="5"/>
  <c r="S62" i="12"/>
  <c r="R10" i="5"/>
  <c r="T62" i="12"/>
  <c r="S10" i="5"/>
  <c r="U62" i="12"/>
  <c r="T10" i="5"/>
  <c r="V62" i="12"/>
  <c r="U10" i="5"/>
  <c r="W62" i="12"/>
  <c r="V10" i="5"/>
  <c r="X62" i="12"/>
  <c r="W10" i="5"/>
  <c r="Y62" i="12"/>
  <c r="X10" i="5"/>
  <c r="Z62" i="12"/>
  <c r="Y10" i="5"/>
  <c r="AA62" i="12"/>
  <c r="Z10" i="5"/>
  <c r="AB62" i="12"/>
  <c r="AA10" i="5"/>
  <c r="AC62" i="12"/>
  <c r="AB10" i="5"/>
  <c r="AD62" i="12"/>
  <c r="AC10" i="5"/>
  <c r="AE62" i="12"/>
  <c r="AD10" i="5"/>
  <c r="AF62" i="12"/>
  <c r="AE10" i="5"/>
  <c r="AG62" i="12"/>
  <c r="AF10" i="5"/>
  <c r="AH62" i="12"/>
  <c r="AG10" i="5"/>
  <c r="AI62" i="12"/>
  <c r="AH10" i="5"/>
  <c r="AJ62" i="12"/>
  <c r="AI10" i="5"/>
  <c r="AK62" i="12"/>
  <c r="AJ10" i="5"/>
  <c r="AL62" i="12"/>
  <c r="AK10" i="5"/>
  <c r="AM62" i="12"/>
  <c r="AL10" i="5"/>
  <c r="AN62" i="12"/>
  <c r="AM10" i="5"/>
  <c r="AO62" i="12"/>
  <c r="AN10" i="5"/>
  <c r="AP62" i="12"/>
  <c r="AP66" i="12" s="1"/>
  <c r="AO10" i="5"/>
  <c r="D65" i="12"/>
  <c r="AT12" i="12"/>
  <c r="AT13" i="12"/>
  <c r="AT14" i="12"/>
  <c r="AT15" i="12"/>
  <c r="AT16" i="12"/>
  <c r="AT17" i="12"/>
  <c r="AT18" i="12"/>
  <c r="AT19" i="12"/>
  <c r="AT20" i="12"/>
  <c r="AT21" i="12"/>
  <c r="AT22" i="12"/>
  <c r="AT23" i="12"/>
  <c r="AT24" i="12"/>
  <c r="AT25" i="12"/>
  <c r="AT26" i="12"/>
  <c r="AT27" i="12"/>
  <c r="AT28" i="12"/>
  <c r="AT29" i="12"/>
  <c r="AT30" i="12"/>
  <c r="AT31" i="12"/>
  <c r="AT32" i="12"/>
  <c r="AT33" i="12"/>
  <c r="AT34" i="12"/>
  <c r="AT35" i="12"/>
  <c r="AT36" i="12"/>
  <c r="AT37" i="12"/>
  <c r="AS12" i="12"/>
  <c r="AS13" i="12"/>
  <c r="AS14" i="12"/>
  <c r="AS15" i="12"/>
  <c r="AS16" i="12"/>
  <c r="AS17" i="12"/>
  <c r="AS18" i="12"/>
  <c r="AS19" i="12"/>
  <c r="AS20" i="12"/>
  <c r="AS21" i="12"/>
  <c r="AS22" i="12"/>
  <c r="AS23" i="12"/>
  <c r="AS24" i="12"/>
  <c r="AS25" i="12"/>
  <c r="AS26" i="12"/>
  <c r="AS27" i="12"/>
  <c r="AS28" i="12"/>
  <c r="AS29" i="12"/>
  <c r="AS30" i="12"/>
  <c r="AS31" i="12"/>
  <c r="AS32" i="12"/>
  <c r="AS33" i="12"/>
  <c r="AS34" i="12"/>
  <c r="AS35" i="12"/>
  <c r="AS36" i="12"/>
  <c r="AS37" i="12"/>
  <c r="AS38" i="12"/>
  <c r="AS39" i="12"/>
  <c r="AS41" i="12"/>
  <c r="AS42" i="12"/>
  <c r="AS43" i="12"/>
  <c r="AS44" i="12"/>
  <c r="AS45" i="12"/>
  <c r="AS46" i="12"/>
  <c r="AS47" i="12"/>
  <c r="AS48" i="12"/>
  <c r="AS49" i="12"/>
  <c r="AS50" i="12"/>
  <c r="AS51" i="12"/>
  <c r="AS52" i="12"/>
  <c r="AS53" i="12"/>
  <c r="AS54" i="12"/>
  <c r="AS55" i="12"/>
  <c r="AS56" i="12"/>
  <c r="AS57" i="12"/>
  <c r="AS60" i="12"/>
  <c r="AS61" i="12"/>
  <c r="AR12" i="12"/>
  <c r="AR13" i="12"/>
  <c r="AR14" i="12"/>
  <c r="AR15" i="12"/>
  <c r="AR16" i="12"/>
  <c r="AR17" i="12"/>
  <c r="AR18" i="12"/>
  <c r="AR19" i="12"/>
  <c r="AR20" i="12"/>
  <c r="AR21" i="12"/>
  <c r="AR22" i="12"/>
  <c r="AR23" i="12"/>
  <c r="AR24" i="12"/>
  <c r="AR25" i="12"/>
  <c r="AR26" i="12"/>
  <c r="AR27" i="12"/>
  <c r="AR28" i="12"/>
  <c r="AR29" i="12"/>
  <c r="AR30" i="12"/>
  <c r="AR31" i="12"/>
  <c r="AR32" i="12"/>
  <c r="AR33" i="12"/>
  <c r="AR34" i="12"/>
  <c r="AR35" i="12"/>
  <c r="AR36" i="12"/>
  <c r="AR37" i="12"/>
  <c r="AR38" i="12"/>
  <c r="AR39" i="12"/>
  <c r="AR41" i="12"/>
  <c r="AR42" i="12"/>
  <c r="AR43" i="12"/>
  <c r="AR44" i="12"/>
  <c r="AR45" i="12"/>
  <c r="AR46" i="12"/>
  <c r="AR47" i="12"/>
  <c r="AR48" i="12"/>
  <c r="AR49" i="12"/>
  <c r="AR50" i="12"/>
  <c r="AR51" i="12"/>
  <c r="AR52" i="12"/>
  <c r="AR53" i="12"/>
  <c r="AR54" i="12"/>
  <c r="AR55" i="12"/>
  <c r="AR56" i="12"/>
  <c r="AR57" i="12"/>
  <c r="AR60" i="12"/>
  <c r="AR61" i="12"/>
  <c r="AO3" i="5"/>
  <c r="AN3" i="5"/>
  <c r="AM3" i="5"/>
  <c r="AL3" i="5"/>
  <c r="AK3" i="5"/>
  <c r="AJ3" i="5"/>
  <c r="AI3" i="5"/>
  <c r="AH3" i="5"/>
  <c r="AG3" i="5"/>
  <c r="AF3" i="5"/>
  <c r="AE3" i="5"/>
  <c r="AD3" i="5"/>
  <c r="AC3" i="5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AP64" i="12"/>
  <c r="AO64" i="12"/>
  <c r="AN64" i="12"/>
  <c r="AM64" i="12"/>
  <c r="AL64" i="12"/>
  <c r="AK64" i="12"/>
  <c r="AJ64" i="12"/>
  <c r="AI64" i="12"/>
  <c r="AH64" i="12"/>
  <c r="AG64" i="12"/>
  <c r="AF64" i="12"/>
  <c r="AE64" i="12"/>
  <c r="AD64" i="12"/>
  <c r="AC64" i="12"/>
  <c r="AB64" i="12"/>
  <c r="AA64" i="12"/>
  <c r="Z64" i="12"/>
  <c r="Y64" i="12"/>
  <c r="X64" i="12"/>
  <c r="W64" i="12"/>
  <c r="V64" i="12"/>
  <c r="U64" i="12"/>
  <c r="T64" i="12"/>
  <c r="S64" i="12"/>
  <c r="R64" i="12"/>
  <c r="Q64" i="12"/>
  <c r="P64" i="12"/>
  <c r="O64" i="12"/>
  <c r="N64" i="12"/>
  <c r="M64" i="12"/>
  <c r="L64" i="12"/>
  <c r="K64" i="12"/>
  <c r="J64" i="12"/>
  <c r="I64" i="12"/>
  <c r="H64" i="12"/>
  <c r="F64" i="12"/>
  <c r="E64" i="12"/>
  <c r="D64" i="12"/>
  <c r="AP63" i="12"/>
  <c r="AO63" i="12"/>
  <c r="AN63" i="12"/>
  <c r="AM63" i="12"/>
  <c r="AL63" i="12"/>
  <c r="AK63" i="12"/>
  <c r="AJ63" i="12"/>
  <c r="AI63" i="12"/>
  <c r="AH63" i="12"/>
  <c r="AG63" i="12"/>
  <c r="AF63" i="12"/>
  <c r="AE63" i="12"/>
  <c r="AD63" i="12"/>
  <c r="AC63" i="12"/>
  <c r="AB63" i="12"/>
  <c r="AA63" i="12"/>
  <c r="Z63" i="12"/>
  <c r="Y63" i="12"/>
  <c r="X63" i="12"/>
  <c r="W63" i="12"/>
  <c r="V63" i="12"/>
  <c r="U63" i="12"/>
  <c r="T63" i="12"/>
  <c r="S63" i="12"/>
  <c r="R63" i="12"/>
  <c r="Q63" i="12"/>
  <c r="P63" i="12"/>
  <c r="O63" i="12"/>
  <c r="N63" i="12"/>
  <c r="M63" i="12"/>
  <c r="L63" i="12"/>
  <c r="K63" i="12"/>
  <c r="J63" i="12"/>
  <c r="I63" i="12"/>
  <c r="H63" i="12"/>
  <c r="F63" i="12"/>
  <c r="E63" i="12"/>
  <c r="D63" i="12"/>
  <c r="AO8" i="12"/>
  <c r="AN8" i="12"/>
  <c r="AM8" i="12"/>
  <c r="AL8" i="12"/>
  <c r="AK8" i="12"/>
  <c r="AJ8" i="12"/>
  <c r="AI8" i="12"/>
  <c r="AH8" i="12"/>
  <c r="AG8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49" i="10"/>
  <c r="C9" i="5"/>
  <c r="AC14" i="13" l="1"/>
  <c r="H14" i="13"/>
  <c r="AD14" i="13"/>
  <c r="AI14" i="13"/>
  <c r="AM14" i="13"/>
  <c r="K14" i="13"/>
  <c r="Q14" i="13"/>
  <c r="L14" i="13"/>
  <c r="G14" i="13"/>
  <c r="Z14" i="13"/>
  <c r="AP14" i="13"/>
  <c r="E14" i="13"/>
  <c r="AJ14" i="13"/>
  <c r="U14" i="13"/>
  <c r="AK14" i="13"/>
  <c r="V14" i="13"/>
  <c r="N14" i="13"/>
  <c r="AE14" i="13"/>
  <c r="J14" i="13"/>
  <c r="AB14" i="13"/>
  <c r="X14" i="13"/>
  <c r="AN14" i="13"/>
  <c r="F14" i="13"/>
  <c r="Y14" i="13"/>
  <c r="AO14" i="13"/>
  <c r="AA14" i="13"/>
  <c r="R14" i="13"/>
  <c r="AH14" i="13"/>
  <c r="M14" i="13"/>
  <c r="C10" i="5"/>
  <c r="Y3" i="5"/>
  <c r="Y21" i="5" s="1"/>
  <c r="Z6" i="13"/>
  <c r="AO12" i="5"/>
  <c r="AO21" i="5"/>
  <c r="J3" i="5"/>
  <c r="J12" i="5" s="1"/>
  <c r="K6" i="13"/>
  <c r="R3" i="5"/>
  <c r="R12" i="5" s="1"/>
  <c r="S6" i="13"/>
  <c r="Z3" i="5"/>
  <c r="Z21" i="5" s="1"/>
  <c r="AA6" i="13"/>
  <c r="K3" i="5"/>
  <c r="K12" i="5" s="1"/>
  <c r="L6" i="13"/>
  <c r="D3" i="5"/>
  <c r="E6" i="13"/>
  <c r="L3" i="5"/>
  <c r="L12" i="5" s="1"/>
  <c r="M6" i="13"/>
  <c r="T3" i="5"/>
  <c r="T21" i="5" s="1"/>
  <c r="U6" i="13"/>
  <c r="AB3" i="5"/>
  <c r="AB21" i="5" s="1"/>
  <c r="AC6" i="13"/>
  <c r="Q3" i="5"/>
  <c r="Q21" i="5" s="1"/>
  <c r="R6" i="13"/>
  <c r="AA3" i="5"/>
  <c r="AA21" i="5" s="1"/>
  <c r="AB6" i="13"/>
  <c r="E3" i="5"/>
  <c r="E21" i="5" s="1"/>
  <c r="F6" i="13"/>
  <c r="M3" i="5"/>
  <c r="M21" i="5" s="1"/>
  <c r="N6" i="13"/>
  <c r="U3" i="5"/>
  <c r="U12" i="5" s="1"/>
  <c r="V6" i="13"/>
  <c r="AC21" i="5"/>
  <c r="AC12" i="5"/>
  <c r="AK12" i="5"/>
  <c r="AK21" i="5"/>
  <c r="S3" i="5"/>
  <c r="S21" i="5" s="1"/>
  <c r="T6" i="13"/>
  <c r="N3" i="5"/>
  <c r="N21" i="5" s="1"/>
  <c r="O6" i="13"/>
  <c r="V3" i="5"/>
  <c r="V12" i="5" s="1"/>
  <c r="W6" i="13"/>
  <c r="AL12" i="5"/>
  <c r="AL21" i="5"/>
  <c r="I3" i="5"/>
  <c r="I12" i="5" s="1"/>
  <c r="J6" i="13"/>
  <c r="F3" i="5"/>
  <c r="F12" i="5" s="1"/>
  <c r="G6" i="13"/>
  <c r="G3" i="5"/>
  <c r="G12" i="5" s="1"/>
  <c r="H6" i="13"/>
  <c r="O3" i="5"/>
  <c r="O21" i="5" s="1"/>
  <c r="P6" i="13"/>
  <c r="W3" i="5"/>
  <c r="W21" i="5" s="1"/>
  <c r="X6" i="13"/>
  <c r="AM12" i="5"/>
  <c r="AM21" i="5"/>
  <c r="C3" i="5"/>
  <c r="C12" i="5" s="1"/>
  <c r="D6" i="13"/>
  <c r="H3" i="5"/>
  <c r="H12" i="5" s="1"/>
  <c r="I6" i="13"/>
  <c r="P3" i="5"/>
  <c r="P12" i="5" s="1"/>
  <c r="Q6" i="13"/>
  <c r="X3" i="5"/>
  <c r="X12" i="5" s="1"/>
  <c r="Y6" i="13"/>
  <c r="AN21" i="5"/>
  <c r="AN12" i="5"/>
  <c r="AI21" i="5"/>
  <c r="AI12" i="5"/>
  <c r="AJ21" i="5"/>
  <c r="AJ12" i="5"/>
  <c r="AG21" i="5"/>
  <c r="AG12" i="5"/>
  <c r="AF21" i="5"/>
  <c r="AF12" i="5"/>
  <c r="AH21" i="5"/>
  <c r="AH12" i="5"/>
  <c r="AE21" i="5"/>
  <c r="AE12" i="5"/>
  <c r="AD21" i="5"/>
  <c r="AD12" i="5"/>
  <c r="O14" i="13"/>
  <c r="S14" i="13"/>
  <c r="W14" i="13"/>
  <c r="T14" i="13"/>
  <c r="I14" i="13"/>
  <c r="P14" i="13"/>
  <c r="AF14" i="13"/>
  <c r="AG14" i="13"/>
  <c r="AA9" i="12"/>
  <c r="Z12" i="5"/>
  <c r="X9" i="12"/>
  <c r="V9" i="12"/>
  <c r="V115" i="12" s="1"/>
  <c r="P9" i="12"/>
  <c r="P115" i="12" s="1"/>
  <c r="I21" i="5"/>
  <c r="J9" i="12"/>
  <c r="J67" i="12" s="1"/>
  <c r="AL14" i="13"/>
  <c r="S9" i="12"/>
  <c r="S67" i="12" s="1"/>
  <c r="K21" i="5"/>
  <c r="H9" i="12"/>
  <c r="H115" i="12" s="1"/>
  <c r="R9" i="12"/>
  <c r="R67" i="12" s="1"/>
  <c r="S12" i="5"/>
  <c r="AN9" i="12"/>
  <c r="AF9" i="12"/>
  <c r="AG9" i="12"/>
  <c r="AH9" i="12"/>
  <c r="AP9" i="12"/>
  <c r="AO9" i="12"/>
  <c r="AM9" i="12"/>
  <c r="AL9" i="12"/>
  <c r="AK9" i="12"/>
  <c r="AJ9" i="12"/>
  <c r="AI9" i="12"/>
  <c r="AE9" i="12"/>
  <c r="AD9" i="12"/>
  <c r="AC9" i="12"/>
  <c r="AB12" i="5"/>
  <c r="AB9" i="12"/>
  <c r="Y12" i="5"/>
  <c r="Z9" i="12"/>
  <c r="Y9" i="12"/>
  <c r="W9" i="12"/>
  <c r="U9" i="12"/>
  <c r="T9" i="12"/>
  <c r="Q9" i="12"/>
  <c r="O9" i="12"/>
  <c r="N9" i="12"/>
  <c r="M9" i="12"/>
  <c r="L9" i="12"/>
  <c r="J21" i="5"/>
  <c r="K9" i="12"/>
  <c r="I9" i="12"/>
  <c r="G9" i="12"/>
  <c r="F9" i="12"/>
  <c r="E9" i="12"/>
  <c r="D9" i="12"/>
  <c r="D14" i="13" l="1"/>
  <c r="AP3" i="5"/>
  <c r="AQ66" i="12" s="1"/>
  <c r="X21" i="5"/>
  <c r="W12" i="5"/>
  <c r="U21" i="5"/>
  <c r="T12" i="5"/>
  <c r="R21" i="5"/>
  <c r="P21" i="5"/>
  <c r="O12" i="5"/>
  <c r="M12" i="5"/>
  <c r="H21" i="5"/>
  <c r="G21" i="5"/>
  <c r="F21" i="5"/>
  <c r="E12" i="5"/>
  <c r="C21" i="5"/>
  <c r="S24" i="13"/>
  <c r="S15" i="13"/>
  <c r="V21" i="5"/>
  <c r="AD67" i="12"/>
  <c r="AD115" i="12"/>
  <c r="AP67" i="12"/>
  <c r="AP115" i="12"/>
  <c r="AA12" i="5"/>
  <c r="O24" i="13"/>
  <c r="O15" i="13"/>
  <c r="V24" i="13"/>
  <c r="V15" i="13"/>
  <c r="R24" i="13"/>
  <c r="R15" i="13"/>
  <c r="E15" i="13"/>
  <c r="E24" i="13"/>
  <c r="AA67" i="12"/>
  <c r="AA115" i="12"/>
  <c r="G24" i="13"/>
  <c r="G15" i="13"/>
  <c r="K24" i="13"/>
  <c r="K15" i="13"/>
  <c r="N12" i="5"/>
  <c r="T24" i="13"/>
  <c r="T15" i="13"/>
  <c r="N15" i="13"/>
  <c r="N24" i="13"/>
  <c r="AC24" i="13"/>
  <c r="AC15" i="13"/>
  <c r="L24" i="13"/>
  <c r="L15" i="13"/>
  <c r="AO67" i="12"/>
  <c r="AO115" i="12"/>
  <c r="Q12" i="5"/>
  <c r="I24" i="13"/>
  <c r="I15" i="13"/>
  <c r="P24" i="13"/>
  <c r="P15" i="13"/>
  <c r="AC67" i="12"/>
  <c r="AC115" i="12"/>
  <c r="Y67" i="12"/>
  <c r="Y115" i="12"/>
  <c r="L21" i="5"/>
  <c r="AN67" i="12"/>
  <c r="AN115" i="12"/>
  <c r="F24" i="13"/>
  <c r="F15" i="13"/>
  <c r="U24" i="13"/>
  <c r="U15" i="13"/>
  <c r="Q24" i="13"/>
  <c r="Q15" i="13"/>
  <c r="J24" i="13"/>
  <c r="J15" i="13"/>
  <c r="D21" i="5"/>
  <c r="D12" i="5"/>
  <c r="Z67" i="12"/>
  <c r="Z115" i="12"/>
  <c r="AB67" i="12"/>
  <c r="AB115" i="12"/>
  <c r="AL67" i="12"/>
  <c r="AL115" i="12"/>
  <c r="X67" i="12"/>
  <c r="X115" i="12"/>
  <c r="D24" i="13"/>
  <c r="D15" i="13"/>
  <c r="H24" i="13"/>
  <c r="H15" i="13"/>
  <c r="AA24" i="13"/>
  <c r="AA15" i="13"/>
  <c r="Z24" i="13"/>
  <c r="Z15" i="13"/>
  <c r="Y24" i="13"/>
  <c r="Y15" i="13"/>
  <c r="X24" i="13"/>
  <c r="X15" i="13"/>
  <c r="AM67" i="12"/>
  <c r="AM115" i="12"/>
  <c r="W24" i="13"/>
  <c r="W15" i="13"/>
  <c r="AB24" i="13"/>
  <c r="AB15" i="13"/>
  <c r="M24" i="13"/>
  <c r="M15" i="13"/>
  <c r="AJ67" i="12"/>
  <c r="AJ115" i="12"/>
  <c r="AK67" i="12"/>
  <c r="AK115" i="12"/>
  <c r="AH67" i="12"/>
  <c r="AH115" i="12"/>
  <c r="AG67" i="12"/>
  <c r="AG115" i="12"/>
  <c r="AI67" i="12"/>
  <c r="AI115" i="12"/>
  <c r="AF67" i="12"/>
  <c r="AF115" i="12"/>
  <c r="AE67" i="12"/>
  <c r="AE115" i="12"/>
  <c r="R115" i="12"/>
  <c r="P67" i="12"/>
  <c r="V67" i="12"/>
  <c r="J115" i="12"/>
  <c r="H67" i="12"/>
  <c r="S115" i="12"/>
  <c r="W67" i="12"/>
  <c r="W115" i="12"/>
  <c r="U67" i="12"/>
  <c r="U115" i="12"/>
  <c r="T67" i="12"/>
  <c r="T115" i="12"/>
  <c r="Q67" i="12"/>
  <c r="Q115" i="12"/>
  <c r="O115" i="12"/>
  <c r="O67" i="12"/>
  <c r="N115" i="12"/>
  <c r="N67" i="12"/>
  <c r="M67" i="12"/>
  <c r="M115" i="12"/>
  <c r="L115" i="12"/>
  <c r="L67" i="12"/>
  <c r="K115" i="12"/>
  <c r="K67" i="12"/>
  <c r="I115" i="12"/>
  <c r="I67" i="12"/>
  <c r="G115" i="12"/>
  <c r="G67" i="12"/>
  <c r="F115" i="12"/>
  <c r="F67" i="12"/>
  <c r="E67" i="12"/>
  <c r="E115" i="12"/>
  <c r="D115" i="12"/>
  <c r="D67" i="12"/>
  <c r="AU91" i="12" l="1"/>
  <c r="AU103" i="12"/>
  <c r="AU75" i="12"/>
  <c r="AU100" i="12"/>
  <c r="AU81" i="12"/>
  <c r="AU80" i="12"/>
  <c r="AU101" i="12"/>
  <c r="AU93" i="12"/>
  <c r="AU98" i="12"/>
  <c r="AU79" i="12"/>
  <c r="AU99" i="12"/>
  <c r="AU89" i="12"/>
  <c r="AU96" i="12"/>
  <c r="AU77" i="12"/>
  <c r="AU109" i="12"/>
  <c r="AU97" i="12"/>
  <c r="AU87" i="12"/>
  <c r="AU92" i="12"/>
  <c r="AU88" i="12"/>
  <c r="AU95" i="12"/>
  <c r="AU85" i="12"/>
  <c r="AU90" i="12"/>
  <c r="AU78" i="12"/>
  <c r="AU104" i="12"/>
  <c r="AU86" i="12"/>
  <c r="AU76" i="12"/>
  <c r="AU102" i="12"/>
  <c r="AU84" i="12"/>
  <c r="AU82" i="12"/>
  <c r="AU11" i="12"/>
  <c r="AU69" i="12"/>
  <c r="AU106" i="12"/>
  <c r="AU71" i="12"/>
  <c r="AU107" i="12"/>
  <c r="AU108" i="12"/>
  <c r="AU70" i="12"/>
  <c r="AU73" i="12"/>
  <c r="AQ114" i="12"/>
  <c r="AU72" i="12"/>
  <c r="AU83" i="12"/>
  <c r="AU74" i="12"/>
  <c r="AU94" i="12"/>
  <c r="AU105" i="12"/>
  <c r="AP10" i="5"/>
  <c r="AU21" i="12"/>
  <c r="AU29" i="12"/>
  <c r="AU36" i="12"/>
  <c r="AU44" i="12"/>
  <c r="AU51" i="12"/>
  <c r="AU60" i="12"/>
  <c r="AU18" i="12"/>
  <c r="AU30" i="12"/>
  <c r="AU37" i="12"/>
  <c r="AU45" i="12"/>
  <c r="AU61" i="12"/>
  <c r="AU19" i="12"/>
  <c r="AU22" i="12"/>
  <c r="AU23" i="12"/>
  <c r="AU31" i="12"/>
  <c r="AU38" i="12"/>
  <c r="AU46" i="12"/>
  <c r="AU52" i="12"/>
  <c r="AU12" i="12"/>
  <c r="AU20" i="12"/>
  <c r="AP4" i="5"/>
  <c r="C7" i="13" s="1"/>
  <c r="AU32" i="12"/>
  <c r="AU39" i="12"/>
  <c r="AU47" i="12"/>
  <c r="AU53" i="12"/>
  <c r="AU13" i="12"/>
  <c r="AU24" i="12"/>
  <c r="AU25" i="12"/>
  <c r="AU33" i="12"/>
  <c r="AU40" i="12"/>
  <c r="AU48" i="12"/>
  <c r="AU54" i="12"/>
  <c r="AU14" i="12"/>
  <c r="AU26" i="12"/>
  <c r="AU41" i="12"/>
  <c r="AU49" i="12"/>
  <c r="AU55" i="12"/>
  <c r="AU15" i="12"/>
  <c r="AU57" i="12"/>
  <c r="AU27" i="12"/>
  <c r="AU34" i="12"/>
  <c r="AU42" i="12"/>
  <c r="AU50" i="12"/>
  <c r="AU56" i="12"/>
  <c r="AU16" i="12"/>
  <c r="AU35" i="12"/>
  <c r="AU43" i="12"/>
  <c r="AU17" i="12"/>
  <c r="AU28" i="12"/>
  <c r="AP18" i="5"/>
  <c r="AP20" i="5"/>
  <c r="C23" i="13" s="1"/>
  <c r="AP17" i="5"/>
  <c r="C20" i="13" s="1"/>
  <c r="AP19" i="5"/>
  <c r="AP14" i="5"/>
  <c r="C17" i="13" s="1"/>
  <c r="AP13" i="5"/>
  <c r="C16" i="13" s="1"/>
  <c r="AP15" i="5"/>
  <c r="AP16" i="5"/>
  <c r="C19" i="13" s="1"/>
  <c r="AP5" i="5"/>
  <c r="C8" i="13" s="1"/>
  <c r="AP9" i="5"/>
  <c r="AP7" i="5"/>
  <c r="C10" i="13" s="1"/>
  <c r="AP11" i="5"/>
  <c r="C14" i="13" s="1"/>
  <c r="AP8" i="5"/>
  <c r="C11" i="13" s="1"/>
  <c r="AP6" i="5"/>
  <c r="C9" i="13" s="1"/>
</calcChain>
</file>

<file path=xl/sharedStrings.xml><?xml version="1.0" encoding="utf-8"?>
<sst xmlns="http://schemas.openxmlformats.org/spreadsheetml/2006/main" count="206" uniqueCount="167">
  <si>
    <t>Nom</t>
  </si>
  <si>
    <t>Prénom</t>
  </si>
  <si>
    <t>Abs</t>
  </si>
  <si>
    <t>Calcul</t>
  </si>
  <si>
    <t>Grandeur et mesure</t>
  </si>
  <si>
    <t>Géométrie</t>
  </si>
  <si>
    <t>réussite</t>
  </si>
  <si>
    <t>score /3</t>
  </si>
  <si>
    <t>score /7</t>
  </si>
  <si>
    <t>score /8</t>
  </si>
  <si>
    <t>Il faut remplir un fichier par classe et non par école.</t>
  </si>
  <si>
    <t>Ce fichier tableur comporte 4 feuilles (y compris cette page d'accueil)</t>
  </si>
  <si>
    <t>Pour renommer l'onglet avec le nom de la classe</t>
  </si>
  <si>
    <t>1. Cliquer droit sur l'onglet</t>
  </si>
  <si>
    <t>2. Choisir "renommer" dans le menu déroulant</t>
  </si>
  <si>
    <t>NO0106</t>
  </si>
  <si>
    <t>NO0108</t>
  </si>
  <si>
    <t>NO0216</t>
  </si>
  <si>
    <t>NO0326</t>
  </si>
  <si>
    <t>NO0402</t>
  </si>
  <si>
    <t>NO0501</t>
  </si>
  <si>
    <t>NO0601</t>
  </si>
  <si>
    <t>NO0809</t>
  </si>
  <si>
    <t>NO0901</t>
  </si>
  <si>
    <t>MATHEMATIQUES</t>
  </si>
  <si>
    <t>FRANCAIS</t>
  </si>
  <si>
    <t>Nombres</t>
  </si>
  <si>
    <t>Grandeur et mesures</t>
  </si>
  <si>
    <t>Gestion des données</t>
  </si>
  <si>
    <r>
      <t>NO010</t>
    </r>
    <r>
      <rPr>
        <sz val="10"/>
        <rFont val="Arial"/>
        <family val="2"/>
      </rPr>
      <t>1</t>
    </r>
  </si>
  <si>
    <t>NO0607</t>
  </si>
  <si>
    <t>NO0808</t>
  </si>
  <si>
    <t>NO1107</t>
  </si>
  <si>
    <t>NO0910</t>
  </si>
  <si>
    <t>CA0110</t>
  </si>
  <si>
    <t>CA0205</t>
  </si>
  <si>
    <t>CA0311</t>
  </si>
  <si>
    <t>CA0401</t>
  </si>
  <si>
    <t>CA0514</t>
  </si>
  <si>
    <t>CA0609</t>
  </si>
  <si>
    <t>CA0704</t>
  </si>
  <si>
    <t>CA0802</t>
  </si>
  <si>
    <t>CA1101</t>
  </si>
  <si>
    <t>CA1107</t>
  </si>
  <si>
    <t>CA1124</t>
  </si>
  <si>
    <t>CA1507</t>
  </si>
  <si>
    <t>CA1005</t>
  </si>
  <si>
    <t>CA1202</t>
  </si>
  <si>
    <t>GM0106</t>
  </si>
  <si>
    <t>GM0204</t>
  </si>
  <si>
    <t>GM0408</t>
  </si>
  <si>
    <t>GM0409</t>
  </si>
  <si>
    <t>GM0505</t>
  </si>
  <si>
    <t>OG0103</t>
  </si>
  <si>
    <t>OG0110</t>
  </si>
  <si>
    <t>OG0113</t>
  </si>
  <si>
    <t>OG0206</t>
  </si>
  <si>
    <t>OG0208</t>
  </si>
  <si>
    <t>LI0101</t>
  </si>
  <si>
    <t>LI0104</t>
  </si>
  <si>
    <t>LI0106</t>
  </si>
  <si>
    <t>LI0401</t>
  </si>
  <si>
    <t>LI0402</t>
  </si>
  <si>
    <t>LI0201</t>
  </si>
  <si>
    <t>LI0308</t>
  </si>
  <si>
    <t>EC0205</t>
  </si>
  <si>
    <t>GR0201</t>
  </si>
  <si>
    <t>OR0104</t>
  </si>
  <si>
    <t>OR0401</t>
  </si>
  <si>
    <t>V00106</t>
  </si>
  <si>
    <t>VO0206</t>
  </si>
  <si>
    <t>VO0207</t>
  </si>
  <si>
    <t>VO0301</t>
  </si>
  <si>
    <t>VO0305</t>
  </si>
  <si>
    <t>VO0401</t>
  </si>
  <si>
    <t>VO0407</t>
  </si>
  <si>
    <t>VO0505</t>
  </si>
  <si>
    <t>VO0508</t>
  </si>
  <si>
    <t>EC0104</t>
  </si>
  <si>
    <t>EC0112</t>
  </si>
  <si>
    <t xml:space="preserve"> item/élève</t>
  </si>
  <si>
    <t>Réussite</t>
  </si>
  <si>
    <t>Ecole :</t>
  </si>
  <si>
    <t>Commune :</t>
  </si>
  <si>
    <t>Adresse :</t>
  </si>
  <si>
    <t>Classe :</t>
  </si>
  <si>
    <t>en Français</t>
  </si>
  <si>
    <t>Total réponses</t>
  </si>
  <si>
    <t>score /15</t>
  </si>
  <si>
    <t>score /5</t>
  </si>
  <si>
    <t>nombre d'élèves de la classe :</t>
  </si>
  <si>
    <t>OGD</t>
  </si>
  <si>
    <t>Maths</t>
  </si>
  <si>
    <t>CA1308</t>
  </si>
  <si>
    <t>CA1407</t>
  </si>
  <si>
    <t>Septembre 2015</t>
  </si>
  <si>
    <t>Classe de CE2</t>
  </si>
  <si>
    <t>Aide à l'analyse des résultats de l'évaluation diagnostique</t>
  </si>
  <si>
    <t>On passe d'une feuille à l'autre en cliquant sur les onglets qui se trouvent en bas à gauche du classeur.</t>
  </si>
  <si>
    <t>3. Pour valider et sortir, cliquer n'importe où ailleurs sur la page</t>
  </si>
  <si>
    <t>Les feuilles sont protégées afin que l'on ne puisse pas effacer une formule par erreur.</t>
  </si>
  <si>
    <t>Pour enlever la protection</t>
  </si>
  <si>
    <t>2. Aucun mot de passe n'est exigé, en protégeant la feuille (même opération avec commande "protéger la feuille), vous pouvez en créer.</t>
  </si>
  <si>
    <t>Pour saisir les résultats</t>
  </si>
  <si>
    <t>1. Sur la feuille "Saisie", entrer  une des valeurs attendues (1, 9, 0, Abs)
2. Pour modifier un nom, retour sur la feuille "Classe"</t>
  </si>
  <si>
    <t>3. Pour lire les résultats, utiliser la feuille "Analyse".La feuille "Saisie" donne les % par élève et par classe</t>
  </si>
  <si>
    <t>1. Dans le ruban, ouvrir l'onglet "révision", groupe "modification", commande "oter la protection de la feuille".</t>
  </si>
  <si>
    <t>Livret 1</t>
  </si>
  <si>
    <t>Nombre total de réponse 1 (bonne réponse) par élève</t>
  </si>
  <si>
    <t>Nombre total de Abs ( élève absent lors de la passation)</t>
  </si>
  <si>
    <t>Pourcentage de réussite</t>
  </si>
  <si>
    <t>Classe de :</t>
  </si>
  <si>
    <t>Lecture (séquence 1)</t>
  </si>
  <si>
    <t>Lecture (séquence 2)</t>
  </si>
  <si>
    <t>Lecture (séquence 3)</t>
  </si>
  <si>
    <t>Ecriture et maîtrise de la langue</t>
  </si>
  <si>
    <t>score /13</t>
  </si>
  <si>
    <t>Ecriture</t>
  </si>
  <si>
    <t>LI0501</t>
  </si>
  <si>
    <t>LI0502</t>
  </si>
  <si>
    <t>LI0503</t>
  </si>
  <si>
    <t>LI0504</t>
  </si>
  <si>
    <t>LI0505</t>
  </si>
  <si>
    <t>LI0506</t>
  </si>
  <si>
    <t>LI0507</t>
  </si>
  <si>
    <t>LI0508</t>
  </si>
  <si>
    <t>LI0601</t>
  </si>
  <si>
    <t>LI0602</t>
  </si>
  <si>
    <t>LI0603</t>
  </si>
  <si>
    <t>LI0604</t>
  </si>
  <si>
    <t>LI0605</t>
  </si>
  <si>
    <t>LI0606</t>
  </si>
  <si>
    <t>LI0607</t>
  </si>
  <si>
    <t>LI0608</t>
  </si>
  <si>
    <t>LI0609</t>
  </si>
  <si>
    <t>LI0610</t>
  </si>
  <si>
    <t>EC0113</t>
  </si>
  <si>
    <t>Français</t>
  </si>
  <si>
    <t>Elève</t>
  </si>
  <si>
    <t xml:space="preserve"> item par élève</t>
  </si>
  <si>
    <t>Total réponses items par classe</t>
  </si>
  <si>
    <t>Pour saisir vos résultats, utiliser de préférence, les flèches de votre clavier.
Il suffit par exemple d'entrer la valeur 1 ou 9 ou 0 ou Abs
puis de valider en appuyant sur la flèche vers le bas ou vers la droite pour passer à l'Item suivant.</t>
  </si>
  <si>
    <t>OG0114</t>
  </si>
  <si>
    <t>OG0115</t>
  </si>
  <si>
    <t>Numéro exercice</t>
  </si>
  <si>
    <t>GE0103</t>
  </si>
  <si>
    <t>GE0203</t>
  </si>
  <si>
    <t>GE0303</t>
  </si>
  <si>
    <t>GE0403</t>
  </si>
  <si>
    <t>GE0501</t>
  </si>
  <si>
    <t>GE0604</t>
  </si>
  <si>
    <t>GE0703</t>
  </si>
  <si>
    <t>GE0804</t>
  </si>
  <si>
    <t>Séquence</t>
  </si>
  <si>
    <t>Référence Item</t>
  </si>
  <si>
    <t>Référence item</t>
  </si>
  <si>
    <t>NO0303</t>
  </si>
  <si>
    <t>score /16</t>
  </si>
  <si>
    <t>score /10</t>
  </si>
  <si>
    <t>Organisation et gestion des données</t>
  </si>
  <si>
    <t>Ecriture et étude de la langue (séquence 4)</t>
  </si>
  <si>
    <t>Ecrire
 (séquence 5)</t>
  </si>
  <si>
    <t>Lecture
(séquence 2)</t>
  </si>
  <si>
    <t>Lecture
(séquence 3)</t>
  </si>
  <si>
    <t>Lecture
(séquence 1)</t>
  </si>
  <si>
    <t>Ecriture (séquence 5)</t>
  </si>
  <si>
    <t>Ecriture et maîtrise de la langue (séquence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</si>
</sst>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0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rgb="FFFFC00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6"/>
      <color theme="3"/>
      <name val="Arial"/>
      <family val="2"/>
    </font>
    <font>
      <b/>
      <sz val="16"/>
      <color theme="0"/>
      <name val="Arial"/>
      <family val="2"/>
    </font>
    <font>
      <u/>
      <sz val="14"/>
      <name val="Arial"/>
      <family val="2"/>
    </font>
    <font>
      <u/>
      <sz val="10"/>
      <name val="Arial"/>
      <family val="2"/>
    </font>
    <font>
      <i/>
      <sz val="20"/>
      <name val="Arial"/>
      <family val="2"/>
    </font>
    <font>
      <b/>
      <i/>
      <sz val="16"/>
      <color theme="3" tint="-0.249977111117893"/>
      <name val="Arial"/>
      <family val="2"/>
    </font>
    <font>
      <b/>
      <sz val="26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sz val="20"/>
      <name val="Bradley Hand ITC"/>
      <family val="4"/>
    </font>
    <font>
      <i/>
      <sz val="12"/>
      <name val="Arial"/>
      <family val="2"/>
    </font>
    <font>
      <sz val="12"/>
      <name val="Bradley Hand ITC"/>
      <family val="4"/>
    </font>
    <font>
      <sz val="12"/>
      <color rgb="FFFF0000"/>
      <name val="Arial"/>
      <family val="2"/>
    </font>
    <font>
      <sz val="2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FF9900"/>
      </left>
      <right/>
      <top style="thin">
        <color rgb="FFFF9900"/>
      </top>
      <bottom style="thin">
        <color rgb="FFFF9900"/>
      </bottom>
      <diagonal/>
    </border>
    <border>
      <left/>
      <right/>
      <top style="thin">
        <color rgb="FFFF9900"/>
      </top>
      <bottom style="thin">
        <color rgb="FFFF9900"/>
      </bottom>
      <diagonal/>
    </border>
    <border>
      <left style="thin">
        <color auto="1"/>
      </left>
      <right style="thin">
        <color rgb="FFFF9900"/>
      </right>
      <top style="thin">
        <color rgb="FFFF9900"/>
      </top>
      <bottom style="thin">
        <color rgb="FFFF99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double">
        <color theme="4"/>
      </left>
      <right/>
      <top style="double">
        <color theme="4"/>
      </top>
      <bottom/>
      <diagonal/>
    </border>
    <border>
      <left/>
      <right style="double">
        <color theme="4"/>
      </right>
      <top style="double">
        <color theme="4"/>
      </top>
      <bottom/>
      <diagonal/>
    </border>
    <border>
      <left style="double">
        <color theme="4"/>
      </left>
      <right/>
      <top/>
      <bottom/>
      <diagonal/>
    </border>
    <border>
      <left/>
      <right style="double">
        <color theme="4"/>
      </right>
      <top/>
      <bottom/>
      <diagonal/>
    </border>
    <border>
      <left style="double">
        <color theme="4"/>
      </left>
      <right/>
      <top/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 style="double">
        <color theme="4"/>
      </right>
      <top/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249">
    <xf numFmtId="0" fontId="0" fillId="0" borderId="0" xfId="0"/>
    <xf numFmtId="0" fontId="3" fillId="0" borderId="0" xfId="0" applyFont="1"/>
    <xf numFmtId="0" fontId="4" fillId="0" borderId="1" xfId="0" applyFont="1" applyBorder="1" applyProtection="1"/>
    <xf numFmtId="0" fontId="8" fillId="0" borderId="0" xfId="0" applyFont="1"/>
    <xf numFmtId="0" fontId="1" fillId="0" borderId="0" xfId="0" applyFont="1" applyProtection="1"/>
    <xf numFmtId="0" fontId="4" fillId="2" borderId="1" xfId="0" applyFont="1" applyFill="1" applyBorder="1" applyAlignment="1" applyProtection="1">
      <alignment horizontal="center"/>
    </xf>
    <xf numFmtId="0" fontId="0" fillId="5" borderId="1" xfId="0" applyFill="1" applyBorder="1" applyProtection="1">
      <protection locked="0"/>
    </xf>
    <xf numFmtId="0" fontId="4" fillId="0" borderId="1" xfId="0" applyFont="1" applyBorder="1" applyAlignment="1" applyProtection="1">
      <alignment vertical="center"/>
    </xf>
    <xf numFmtId="0" fontId="0" fillId="0" borderId="1" xfId="0" applyBorder="1" applyProtection="1"/>
    <xf numFmtId="0" fontId="5" fillId="2" borderId="1" xfId="0" applyFont="1" applyFill="1" applyBorder="1" applyAlignment="1" applyProtection="1">
      <alignment horizontal="center"/>
    </xf>
    <xf numFmtId="164" fontId="5" fillId="0" borderId="1" xfId="0" applyNumberFormat="1" applyFont="1" applyBorder="1" applyProtection="1"/>
    <xf numFmtId="0" fontId="10" fillId="7" borderId="19" xfId="0" applyFont="1" applyFill="1" applyBorder="1" applyAlignment="1" applyProtection="1">
      <alignment horizontal="left"/>
    </xf>
    <xf numFmtId="0" fontId="0" fillId="0" borderId="0" xfId="0" applyBorder="1"/>
    <xf numFmtId="0" fontId="13" fillId="0" borderId="0" xfId="0" applyFont="1" applyBorder="1" applyAlignment="1"/>
    <xf numFmtId="0" fontId="8" fillId="0" borderId="0" xfId="0" applyFont="1" applyBorder="1"/>
    <xf numFmtId="0" fontId="0" fillId="0" borderId="0" xfId="0" applyBorder="1" applyAlignment="1"/>
    <xf numFmtId="17" fontId="8" fillId="0" borderId="0" xfId="0" applyNumberFormat="1" applyFont="1" applyBorder="1" applyAlignment="1"/>
    <xf numFmtId="0" fontId="0" fillId="0" borderId="0" xfId="0" applyBorder="1" applyAlignment="1">
      <alignment vertical="center"/>
    </xf>
    <xf numFmtId="17" fontId="13" fillId="0" borderId="0" xfId="0" applyNumberFormat="1" applyFont="1" applyBorder="1" applyAlignment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3" fillId="0" borderId="0" xfId="0" applyFont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1" xfId="0" applyBorder="1"/>
    <xf numFmtId="0" fontId="0" fillId="0" borderId="38" xfId="0" applyBorder="1"/>
    <xf numFmtId="0" fontId="0" fillId="0" borderId="32" xfId="0" applyBorder="1"/>
    <xf numFmtId="0" fontId="19" fillId="0" borderId="9" xfId="0" applyFont="1" applyBorder="1" applyAlignment="1" applyProtection="1">
      <alignment horizontal="right"/>
    </xf>
    <xf numFmtId="0" fontId="19" fillId="0" borderId="6" xfId="0" applyFont="1" applyBorder="1" applyAlignment="1" applyProtection="1">
      <alignment horizontal="right"/>
    </xf>
    <xf numFmtId="0" fontId="19" fillId="0" borderId="7" xfId="0" applyFont="1" applyBorder="1" applyAlignment="1" applyProtection="1">
      <alignment horizontal="right"/>
    </xf>
    <xf numFmtId="0" fontId="13" fillId="0" borderId="0" xfId="0" applyFont="1" applyProtection="1"/>
    <xf numFmtId="0" fontId="13" fillId="2" borderId="1" xfId="0" applyFont="1" applyFill="1" applyBorder="1" applyProtection="1"/>
    <xf numFmtId="0" fontId="13" fillId="0" borderId="1" xfId="0" applyFont="1" applyBorder="1" applyProtection="1">
      <protection locked="0"/>
    </xf>
    <xf numFmtId="0" fontId="13" fillId="0" borderId="1" xfId="0" applyFont="1" applyBorder="1" applyProtection="1"/>
    <xf numFmtId="49" fontId="1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0" fillId="0" borderId="0" xfId="0" applyFont="1" applyAlignment="1"/>
    <xf numFmtId="0" fontId="3" fillId="3" borderId="1" xfId="0" applyFont="1" applyFill="1" applyBorder="1" applyAlignment="1" applyProtection="1">
      <alignment horizontal="center" textRotation="90"/>
    </xf>
    <xf numFmtId="0" fontId="19" fillId="8" borderId="9" xfId="0" applyFont="1" applyFill="1" applyBorder="1" applyAlignment="1" applyProtection="1">
      <alignment horizontal="right"/>
    </xf>
    <xf numFmtId="0" fontId="19" fillId="8" borderId="6" xfId="0" applyFont="1" applyFill="1" applyBorder="1" applyAlignment="1" applyProtection="1">
      <alignment horizontal="right"/>
    </xf>
    <xf numFmtId="0" fontId="19" fillId="8" borderId="7" xfId="0" applyFont="1" applyFill="1" applyBorder="1" applyAlignment="1" applyProtection="1">
      <alignment horizontal="right"/>
    </xf>
    <xf numFmtId="0" fontId="26" fillId="8" borderId="9" xfId="0" applyFont="1" applyFill="1" applyBorder="1" applyAlignment="1" applyProtection="1">
      <alignment horizontal="right"/>
    </xf>
    <xf numFmtId="0" fontId="26" fillId="8" borderId="6" xfId="0" applyFont="1" applyFill="1" applyBorder="1" applyAlignment="1" applyProtection="1">
      <alignment horizontal="right"/>
    </xf>
    <xf numFmtId="0" fontId="26" fillId="8" borderId="7" xfId="0" applyFont="1" applyFill="1" applyBorder="1" applyAlignment="1" applyProtection="1">
      <alignment horizontal="right"/>
    </xf>
    <xf numFmtId="0" fontId="0" fillId="3" borderId="1" xfId="0" applyFill="1" applyBorder="1" applyAlignment="1" applyProtection="1">
      <alignment horizontal="center" vertical="center" textRotation="90"/>
    </xf>
    <xf numFmtId="0" fontId="4" fillId="0" borderId="10" xfId="0" applyFont="1" applyBorder="1" applyAlignment="1" applyProtection="1">
      <alignment horizontal="center" vertical="center" wrapText="1"/>
    </xf>
    <xf numFmtId="0" fontId="3" fillId="13" borderId="41" xfId="0" applyFont="1" applyFill="1" applyBorder="1" applyAlignment="1" applyProtection="1">
      <alignment horizontal="center" textRotation="90"/>
    </xf>
    <xf numFmtId="0" fontId="3" fillId="13" borderId="1" xfId="0" applyFont="1" applyFill="1" applyBorder="1" applyAlignment="1" applyProtection="1">
      <alignment horizontal="center" textRotation="90"/>
    </xf>
    <xf numFmtId="0" fontId="8" fillId="12" borderId="52" xfId="0" applyFont="1" applyFill="1" applyBorder="1" applyAlignment="1" applyProtection="1">
      <alignment horizontal="center" vertical="center" textRotation="90" wrapText="1"/>
    </xf>
    <xf numFmtId="0" fontId="0" fillId="12" borderId="53" xfId="0" applyFill="1" applyBorder="1" applyAlignment="1" applyProtection="1">
      <alignment horizontal="center" vertical="center" textRotation="90" wrapText="1"/>
    </xf>
    <xf numFmtId="0" fontId="0" fillId="12" borderId="54" xfId="0" applyFill="1" applyBorder="1" applyAlignment="1" applyProtection="1">
      <alignment horizontal="center" vertical="top" textRotation="90" wrapText="1"/>
    </xf>
    <xf numFmtId="0" fontId="3" fillId="13" borderId="41" xfId="0" applyFont="1" applyFill="1" applyBorder="1" applyAlignment="1" applyProtection="1">
      <alignment horizontal="center" vertical="top" textRotation="90"/>
    </xf>
    <xf numFmtId="0" fontId="3" fillId="13" borderId="41" xfId="0" applyFont="1" applyFill="1" applyBorder="1" applyAlignment="1" applyProtection="1">
      <alignment horizontal="center" vertical="center" textRotation="90"/>
    </xf>
    <xf numFmtId="0" fontId="0" fillId="0" borderId="0" xfId="0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 textRotation="90"/>
    </xf>
    <xf numFmtId="0" fontId="0" fillId="12" borderId="53" xfId="0" applyFill="1" applyBorder="1" applyAlignment="1" applyProtection="1">
      <alignment horizontal="center"/>
    </xf>
    <xf numFmtId="0" fontId="0" fillId="4" borderId="41" xfId="0" applyFill="1" applyBorder="1" applyAlignment="1" applyProtection="1">
      <alignment horizontal="center"/>
    </xf>
    <xf numFmtId="0" fontId="0" fillId="11" borderId="41" xfId="0" applyFill="1" applyBorder="1" applyAlignment="1" applyProtection="1">
      <alignment horizontal="center"/>
    </xf>
    <xf numFmtId="0" fontId="0" fillId="10" borderId="41" xfId="0" applyFill="1" applyBorder="1" applyAlignment="1" applyProtection="1">
      <alignment horizontal="center"/>
    </xf>
    <xf numFmtId="0" fontId="23" fillId="9" borderId="42" xfId="0" applyFont="1" applyFill="1" applyBorder="1" applyAlignment="1" applyProtection="1">
      <alignment horizontal="center"/>
    </xf>
    <xf numFmtId="0" fontId="23" fillId="9" borderId="43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64" fontId="24" fillId="12" borderId="53" xfId="0" applyNumberFormat="1" applyFont="1" applyFill="1" applyBorder="1" applyAlignment="1" applyProtection="1">
      <alignment horizontal="center"/>
    </xf>
    <xf numFmtId="164" fontId="24" fillId="9" borderId="8" xfId="0" applyNumberFormat="1" applyFont="1" applyFill="1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top"/>
    </xf>
    <xf numFmtId="0" fontId="21" fillId="0" borderId="9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textRotation="90"/>
    </xf>
    <xf numFmtId="0" fontId="3" fillId="0" borderId="1" xfId="0" applyFont="1" applyBorder="1" applyAlignment="1" applyProtection="1">
      <alignment horizontal="right" vertical="center" wrapText="1"/>
    </xf>
    <xf numFmtId="0" fontId="0" fillId="0" borderId="1" xfId="0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4" fillId="0" borderId="1" xfId="0" applyFont="1" applyBorder="1" applyAlignment="1" applyProtection="1">
      <alignment horizontal="right" vertical="center" wrapText="1"/>
    </xf>
    <xf numFmtId="0" fontId="8" fillId="4" borderId="1" xfId="0" applyFont="1" applyFill="1" applyBorder="1" applyAlignment="1" applyProtection="1">
      <alignment horizontal="center"/>
    </xf>
    <xf numFmtId="0" fontId="23" fillId="9" borderId="2" xfId="0" applyFont="1" applyFill="1" applyBorder="1" applyAlignment="1" applyProtection="1">
      <alignment horizontal="center"/>
    </xf>
    <xf numFmtId="0" fontId="23" fillId="9" borderId="3" xfId="0" applyFont="1" applyFill="1" applyBorder="1" applyAlignment="1" applyProtection="1">
      <alignment horizontal="center"/>
    </xf>
    <xf numFmtId="164" fontId="11" fillId="0" borderId="0" xfId="0" applyNumberFormat="1" applyFont="1" applyAlignment="1" applyProtection="1">
      <alignment horizontal="center"/>
    </xf>
    <xf numFmtId="0" fontId="0" fillId="3" borderId="5" xfId="0" applyFill="1" applyBorder="1" applyAlignment="1" applyProtection="1">
      <alignment horizontal="center" textRotation="90"/>
    </xf>
    <xf numFmtId="0" fontId="8" fillId="0" borderId="1" xfId="0" applyFont="1" applyBorder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28" fillId="0" borderId="0" xfId="0" applyFont="1" applyProtection="1">
      <protection hidden="1"/>
    </xf>
    <xf numFmtId="0" fontId="28" fillId="0" borderId="0" xfId="0" applyFont="1" applyProtection="1"/>
    <xf numFmtId="0" fontId="0" fillId="0" borderId="0" xfId="0" applyProtection="1"/>
    <xf numFmtId="10" fontId="0" fillId="0" borderId="1" xfId="0" applyNumberFormat="1" applyBorder="1" applyProtection="1"/>
    <xf numFmtId="0" fontId="0" fillId="5" borderId="1" xfId="0" applyFill="1" applyBorder="1" applyProtection="1"/>
    <xf numFmtId="0" fontId="0" fillId="5" borderId="0" xfId="0" applyFill="1" applyProtection="1"/>
    <xf numFmtId="0" fontId="3" fillId="14" borderId="1" xfId="0" applyFont="1" applyFill="1" applyBorder="1" applyAlignment="1" applyProtection="1">
      <alignment horizontal="center" vertical="center" wrapText="1"/>
    </xf>
    <xf numFmtId="0" fontId="0" fillId="14" borderId="1" xfId="0" applyFont="1" applyFill="1" applyBorder="1" applyProtection="1"/>
    <xf numFmtId="0" fontId="8" fillId="14" borderId="1" xfId="0" applyFont="1" applyFill="1" applyBorder="1" applyProtection="1">
      <protection locked="0"/>
    </xf>
    <xf numFmtId="0" fontId="0" fillId="14" borderId="1" xfId="0" applyFill="1" applyBorder="1" applyProtection="1">
      <protection locked="0"/>
    </xf>
    <xf numFmtId="0" fontId="5" fillId="2" borderId="4" xfId="0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vertical="top" textRotation="90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center"/>
    </xf>
    <xf numFmtId="0" fontId="3" fillId="14" borderId="57" xfId="0" applyFont="1" applyFill="1" applyBorder="1" applyAlignment="1" applyProtection="1">
      <alignment horizontal="center" vertical="center" wrapText="1"/>
    </xf>
    <xf numFmtId="0" fontId="0" fillId="14" borderId="57" xfId="0" applyFont="1" applyFill="1" applyBorder="1" applyProtection="1"/>
    <xf numFmtId="0" fontId="8" fillId="14" borderId="57" xfId="0" applyFont="1" applyFill="1" applyBorder="1" applyProtection="1">
      <protection locked="0"/>
    </xf>
    <xf numFmtId="0" fontId="0" fillId="14" borderId="57" xfId="0" applyFill="1" applyBorder="1" applyProtection="1">
      <protection locked="0"/>
    </xf>
    <xf numFmtId="0" fontId="0" fillId="0" borderId="57" xfId="0" applyBorder="1" applyProtection="1"/>
    <xf numFmtId="10" fontId="0" fillId="0" borderId="58" xfId="0" applyNumberFormat="1" applyBorder="1" applyProtection="1"/>
    <xf numFmtId="10" fontId="0" fillId="0" borderId="60" xfId="0" applyNumberFormat="1" applyBorder="1" applyProtection="1"/>
    <xf numFmtId="0" fontId="3" fillId="14" borderId="62" xfId="0" applyFont="1" applyFill="1" applyBorder="1" applyAlignment="1" applyProtection="1">
      <alignment horizontal="center" vertical="center" wrapText="1"/>
    </xf>
    <xf numFmtId="0" fontId="0" fillId="14" borderId="62" xfId="0" applyFont="1" applyFill="1" applyBorder="1" applyProtection="1"/>
    <xf numFmtId="0" fontId="8" fillId="14" borderId="62" xfId="0" applyFont="1" applyFill="1" applyBorder="1" applyProtection="1">
      <protection locked="0"/>
    </xf>
    <xf numFmtId="0" fontId="0" fillId="14" borderId="62" xfId="0" applyFill="1" applyBorder="1" applyProtection="1">
      <protection locked="0"/>
    </xf>
    <xf numFmtId="0" fontId="0" fillId="0" borderId="62" xfId="0" applyBorder="1" applyProtection="1"/>
    <xf numFmtId="10" fontId="0" fillId="0" borderId="63" xfId="0" applyNumberFormat="1" applyBorder="1" applyProtection="1"/>
    <xf numFmtId="0" fontId="4" fillId="0" borderId="64" xfId="0" applyFont="1" applyBorder="1" applyAlignment="1" applyProtection="1">
      <alignment horizontal="center" vertical="center" wrapText="1"/>
    </xf>
    <xf numFmtId="0" fontId="0" fillId="5" borderId="57" xfId="0" applyFill="1" applyBorder="1" applyProtection="1"/>
    <xf numFmtId="0" fontId="0" fillId="5" borderId="57" xfId="0" applyFill="1" applyBorder="1" applyProtection="1">
      <protection locked="0"/>
    </xf>
    <xf numFmtId="0" fontId="4" fillId="0" borderId="65" xfId="0" applyFont="1" applyBorder="1" applyAlignment="1" applyProtection="1">
      <alignment horizontal="center" vertical="center" wrapText="1"/>
    </xf>
    <xf numFmtId="0" fontId="0" fillId="5" borderId="62" xfId="0" applyFill="1" applyBorder="1" applyProtection="1"/>
    <xf numFmtId="0" fontId="0" fillId="5" borderId="62" xfId="0" applyFill="1" applyBorder="1" applyProtection="1">
      <protection locked="0"/>
    </xf>
    <xf numFmtId="0" fontId="4" fillId="2" borderId="5" xfId="0" applyFont="1" applyFill="1" applyBorder="1" applyAlignment="1" applyProtection="1">
      <alignment horizontal="center"/>
    </xf>
    <xf numFmtId="0" fontId="4" fillId="0" borderId="5" xfId="0" applyFont="1" applyBorder="1" applyProtection="1"/>
    <xf numFmtId="0" fontId="3" fillId="5" borderId="62" xfId="0" applyFont="1" applyFill="1" applyBorder="1" applyAlignment="1" applyProtection="1">
      <alignment horizontal="center" vertical="center" wrapText="1"/>
    </xf>
    <xf numFmtId="0" fontId="0" fillId="5" borderId="66" xfId="0" applyFill="1" applyBorder="1" applyProtection="1"/>
    <xf numFmtId="0" fontId="0" fillId="0" borderId="67" xfId="0" applyBorder="1" applyProtection="1"/>
    <xf numFmtId="0" fontId="27" fillId="8" borderId="0" xfId="0" applyFont="1" applyFill="1" applyBorder="1" applyAlignment="1" applyProtection="1">
      <alignment horizontal="left"/>
    </xf>
    <xf numFmtId="0" fontId="1" fillId="8" borderId="0" xfId="0" applyFont="1" applyFill="1" applyBorder="1" applyAlignment="1" applyProtection="1">
      <alignment horizontal="left"/>
    </xf>
    <xf numFmtId="0" fontId="1" fillId="8" borderId="14" xfId="0" applyFont="1" applyFill="1" applyBorder="1" applyAlignment="1" applyProtection="1">
      <alignment horizontal="left"/>
    </xf>
    <xf numFmtId="0" fontId="3" fillId="14" borderId="5" xfId="0" applyFont="1" applyFill="1" applyBorder="1" applyAlignment="1" applyProtection="1">
      <alignment horizontal="center" vertical="center" wrapText="1"/>
    </xf>
    <xf numFmtId="0" fontId="0" fillId="14" borderId="5" xfId="0" applyFont="1" applyFill="1" applyBorder="1" applyProtection="1"/>
    <xf numFmtId="0" fontId="8" fillId="0" borderId="1" xfId="0" applyFont="1" applyBorder="1" applyAlignment="1">
      <alignment horizontal="center" vertical="center" wrapText="1"/>
    </xf>
    <xf numFmtId="0" fontId="8" fillId="14" borderId="57" xfId="0" applyFont="1" applyFill="1" applyBorder="1" applyProtection="1"/>
    <xf numFmtId="0" fontId="8" fillId="5" borderId="1" xfId="0" applyFont="1" applyFill="1" applyBorder="1" applyProtection="1"/>
    <xf numFmtId="0" fontId="8" fillId="14" borderId="1" xfId="0" applyFont="1" applyFill="1" applyBorder="1" applyProtection="1"/>
    <xf numFmtId="0" fontId="8" fillId="5" borderId="62" xfId="0" applyFont="1" applyFill="1" applyBorder="1" applyProtection="1"/>
    <xf numFmtId="0" fontId="4" fillId="0" borderId="1" xfId="0" applyFont="1" applyBorder="1" applyAlignment="1" applyProtection="1">
      <alignment vertical="top"/>
    </xf>
    <xf numFmtId="0" fontId="15" fillId="6" borderId="31" xfId="0" applyFont="1" applyFill="1" applyBorder="1" applyAlignment="1">
      <alignment horizontal="center" vertical="top"/>
    </xf>
    <xf numFmtId="0" fontId="16" fillId="6" borderId="32" xfId="0" applyFont="1" applyFill="1" applyBorder="1" applyAlignment="1">
      <alignment horizontal="center" vertical="top"/>
    </xf>
    <xf numFmtId="0" fontId="14" fillId="6" borderId="0" xfId="0" applyFont="1" applyFill="1" applyBorder="1" applyAlignment="1">
      <alignment vertical="center" wrapText="1"/>
    </xf>
    <xf numFmtId="0" fontId="0" fillId="6" borderId="0" xfId="0" applyFill="1" applyBorder="1" applyAlignment="1">
      <alignment vertical="center"/>
    </xf>
    <xf numFmtId="17" fontId="2" fillId="0" borderId="0" xfId="0" applyNumberFormat="1" applyFont="1" applyBorder="1" applyAlignment="1"/>
    <xf numFmtId="0" fontId="2" fillId="0" borderId="0" xfId="0" applyFont="1" applyBorder="1" applyAlignment="1"/>
    <xf numFmtId="0" fontId="0" fillId="0" borderId="0" xfId="0" applyAlignment="1"/>
    <xf numFmtId="17" fontId="17" fillId="6" borderId="0" xfId="0" applyNumberFormat="1" applyFont="1" applyFill="1" applyBorder="1" applyAlignment="1">
      <alignment wrapText="1"/>
    </xf>
    <xf numFmtId="0" fontId="18" fillId="6" borderId="0" xfId="0" applyFont="1" applyFill="1" applyBorder="1" applyAlignment="1">
      <alignment wrapText="1"/>
    </xf>
    <xf numFmtId="17" fontId="14" fillId="6" borderId="0" xfId="0" applyNumberFormat="1" applyFont="1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14" fillId="6" borderId="0" xfId="0" applyFont="1" applyFill="1" applyBorder="1" applyAlignment="1">
      <alignment wrapText="1"/>
    </xf>
    <xf numFmtId="49" fontId="12" fillId="0" borderId="22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2" fillId="0" borderId="40" xfId="0" applyNumberFormat="1" applyFont="1" applyBorder="1" applyAlignment="1">
      <alignment horizontal="center" vertical="top"/>
    </xf>
    <xf numFmtId="49" fontId="0" fillId="0" borderId="40" xfId="0" applyNumberFormat="1" applyBorder="1" applyAlignment="1">
      <alignment horizontal="center" vertical="top"/>
    </xf>
    <xf numFmtId="0" fontId="20" fillId="0" borderId="0" xfId="0" applyFont="1" applyAlignment="1"/>
    <xf numFmtId="17" fontId="14" fillId="6" borderId="0" xfId="0" applyNumberFormat="1" applyFont="1" applyFill="1" applyBorder="1" applyAlignment="1">
      <alignment vertical="top" wrapText="1"/>
    </xf>
    <xf numFmtId="0" fontId="0" fillId="6" borderId="0" xfId="0" applyFill="1" applyBorder="1" applyAlignment="1">
      <alignment vertical="top" wrapText="1"/>
    </xf>
    <xf numFmtId="0" fontId="14" fillId="6" borderId="0" xfId="0" applyFont="1" applyFill="1" applyBorder="1" applyAlignment="1">
      <alignment vertical="top" wrapText="1"/>
    </xf>
    <xf numFmtId="0" fontId="0" fillId="0" borderId="27" xfId="0" applyBorder="1" applyAlignment="1"/>
    <xf numFmtId="0" fontId="1" fillId="7" borderId="17" xfId="0" applyFont="1" applyFill="1" applyBorder="1" applyAlignment="1" applyProtection="1">
      <alignment horizontal="right"/>
    </xf>
    <xf numFmtId="0" fontId="0" fillId="7" borderId="18" xfId="0" applyFill="1" applyBorder="1" applyAlignment="1" applyProtection="1">
      <alignment horizontal="right"/>
    </xf>
    <xf numFmtId="0" fontId="25" fillId="0" borderId="16" xfId="0" applyFont="1" applyBorder="1" applyAlignment="1" applyProtection="1">
      <protection locked="0"/>
    </xf>
    <xf numFmtId="0" fontId="25" fillId="0" borderId="13" xfId="0" applyFont="1" applyBorder="1" applyAlignment="1" applyProtection="1">
      <protection locked="0"/>
    </xf>
    <xf numFmtId="0" fontId="25" fillId="0" borderId="14" xfId="0" applyFont="1" applyBorder="1" applyAlignment="1" applyProtection="1">
      <protection locked="0"/>
    </xf>
    <xf numFmtId="0" fontId="25" fillId="0" borderId="15" xfId="0" applyFont="1" applyBorder="1" applyAlignment="1" applyProtection="1">
      <protection locked="0"/>
    </xf>
    <xf numFmtId="0" fontId="7" fillId="0" borderId="44" xfId="0" applyFont="1" applyBorder="1" applyAlignment="1" applyProtection="1">
      <alignment horizontal="justify" vertical="top" wrapText="1"/>
    </xf>
    <xf numFmtId="0" fontId="7" fillId="0" borderId="39" xfId="0" applyFont="1" applyBorder="1" applyAlignment="1" applyProtection="1">
      <alignment horizontal="justify" vertical="top" wrapText="1"/>
    </xf>
    <xf numFmtId="0" fontId="7" fillId="0" borderId="41" xfId="0" applyFont="1" applyBorder="1" applyAlignment="1" applyProtection="1">
      <alignment horizontal="justify" vertical="top" wrapText="1"/>
    </xf>
    <xf numFmtId="0" fontId="11" fillId="0" borderId="0" xfId="0" applyFont="1" applyBorder="1" applyAlignment="1" applyProtection="1">
      <alignment horizontal="center" vertical="top" wrapText="1"/>
    </xf>
    <xf numFmtId="0" fontId="0" fillId="3" borderId="4" xfId="0" applyFill="1" applyBorder="1" applyAlignment="1" applyProtection="1">
      <alignment vertical="center" textRotation="90"/>
    </xf>
    <xf numFmtId="0" fontId="0" fillId="0" borderId="5" xfId="0" applyBorder="1" applyAlignment="1">
      <alignment vertical="center" textRotation="90"/>
    </xf>
    <xf numFmtId="0" fontId="0" fillId="15" borderId="4" xfId="0" applyFill="1" applyBorder="1" applyAlignment="1" applyProtection="1">
      <alignment textRotation="90"/>
    </xf>
    <xf numFmtId="0" fontId="0" fillId="15" borderId="65" xfId="0" applyFill="1" applyBorder="1" applyAlignment="1">
      <alignment textRotation="90"/>
    </xf>
    <xf numFmtId="0" fontId="0" fillId="3" borderId="4" xfId="0" applyFill="1" applyBorder="1" applyAlignment="1" applyProtection="1">
      <alignment textRotation="90"/>
    </xf>
    <xf numFmtId="0" fontId="0" fillId="0" borderId="65" xfId="0" applyBorder="1" applyAlignment="1">
      <alignment textRotation="90"/>
    </xf>
    <xf numFmtId="0" fontId="11" fillId="0" borderId="20" xfId="0" applyFont="1" applyBorder="1" applyAlignment="1" applyProtection="1">
      <alignment horizontal="center" wrapText="1"/>
    </xf>
    <xf numFmtId="0" fontId="11" fillId="0" borderId="21" xfId="0" applyFont="1" applyBorder="1" applyAlignment="1" applyProtection="1">
      <alignment horizontal="center" wrapText="1"/>
    </xf>
    <xf numFmtId="164" fontId="11" fillId="0" borderId="20" xfId="0" applyNumberFormat="1" applyFont="1" applyBorder="1" applyAlignment="1" applyProtection="1">
      <alignment horizontal="center"/>
    </xf>
    <xf numFmtId="0" fontId="11" fillId="0" borderId="21" xfId="0" applyFont="1" applyBorder="1" applyAlignment="1" applyProtection="1">
      <alignment horizontal="center"/>
    </xf>
    <xf numFmtId="0" fontId="7" fillId="0" borderId="44" xfId="0" applyFont="1" applyBorder="1" applyAlignment="1" applyProtection="1">
      <alignment horizontal="justify" vertical="justify" wrapText="1"/>
    </xf>
    <xf numFmtId="0" fontId="7" fillId="0" borderId="39" xfId="0" applyFont="1" applyBorder="1" applyAlignment="1" applyProtection="1">
      <alignment horizontal="justify" vertical="justify" wrapText="1"/>
    </xf>
    <xf numFmtId="0" fontId="7" fillId="0" borderId="41" xfId="0" applyFont="1" applyBorder="1" applyAlignment="1" applyProtection="1">
      <alignment horizontal="justify" vertical="justify" wrapText="1"/>
    </xf>
    <xf numFmtId="0" fontId="3" fillId="0" borderId="56" xfId="0" applyFont="1" applyBorder="1" applyAlignment="1" applyProtection="1">
      <alignment horizontal="center" vertical="center" wrapText="1"/>
    </xf>
    <xf numFmtId="0" fontId="3" fillId="0" borderId="59" xfId="0" applyFont="1" applyBorder="1" applyAlignment="1" applyProtection="1">
      <alignment horizontal="center" vertical="center" wrapText="1"/>
    </xf>
    <xf numFmtId="0" fontId="3" fillId="0" borderId="61" xfId="0" applyFont="1" applyBorder="1" applyAlignment="1" applyProtection="1">
      <alignment horizontal="center" vertical="center" wrapText="1"/>
    </xf>
    <xf numFmtId="0" fontId="29" fillId="0" borderId="51" xfId="0" applyFont="1" applyBorder="1" applyAlignment="1" applyProtection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3" fillId="14" borderId="4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5" fillId="8" borderId="0" xfId="0" applyFont="1" applyFill="1" applyBorder="1" applyAlignment="1" applyProtection="1"/>
    <xf numFmtId="0" fontId="25" fillId="8" borderId="14" xfId="0" applyFont="1" applyFill="1" applyBorder="1" applyAlignment="1" applyProtection="1"/>
    <xf numFmtId="0" fontId="11" fillId="0" borderId="55" xfId="0" applyFont="1" applyBorder="1" applyAlignment="1" applyProtection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1" fillId="0" borderId="51" xfId="0" applyFont="1" applyBorder="1" applyAlignment="1" applyProtection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 applyProtection="1">
      <alignment vertical="top"/>
    </xf>
    <xf numFmtId="0" fontId="0" fillId="0" borderId="0" xfId="0" applyBorder="1" applyAlignment="1">
      <alignment vertical="top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2" fillId="9" borderId="4" xfId="0" applyFont="1" applyFill="1" applyBorder="1" applyAlignment="1" applyProtection="1">
      <alignment horizontal="right"/>
    </xf>
    <xf numFmtId="0" fontId="11" fillId="9" borderId="51" xfId="0" applyFont="1" applyFill="1" applyBorder="1" applyAlignment="1" applyProtection="1">
      <alignment horizontal="right"/>
    </xf>
    <xf numFmtId="0" fontId="3" fillId="14" borderId="44" xfId="0" applyFont="1" applyFill="1" applyBorder="1" applyAlignment="1" applyProtection="1">
      <alignment horizontal="right" vertical="center" wrapText="1"/>
    </xf>
    <xf numFmtId="0" fontId="0" fillId="14" borderId="39" xfId="0" applyFill="1" applyBorder="1" applyAlignment="1" applyProtection="1">
      <alignment horizontal="right"/>
    </xf>
    <xf numFmtId="0" fontId="21" fillId="0" borderId="49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21" fillId="0" borderId="11" xfId="0" applyFont="1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top" textRotation="90"/>
    </xf>
    <xf numFmtId="0" fontId="0" fillId="5" borderId="0" xfId="0" applyFill="1" applyBorder="1" applyAlignment="1" applyProtection="1">
      <alignment horizontal="center" vertical="top"/>
    </xf>
    <xf numFmtId="0" fontId="3" fillId="11" borderId="44" xfId="0" applyFont="1" applyFill="1" applyBorder="1" applyAlignment="1" applyProtection="1">
      <alignment horizontal="right" vertical="center" wrapText="1"/>
    </xf>
    <xf numFmtId="0" fontId="0" fillId="11" borderId="39" xfId="0" applyFill="1" applyBorder="1" applyAlignment="1" applyProtection="1">
      <alignment horizontal="right"/>
    </xf>
    <xf numFmtId="0" fontId="3" fillId="9" borderId="1" xfId="0" applyFont="1" applyFill="1" applyBorder="1" applyAlignment="1" applyProtection="1">
      <alignment horizontal="right"/>
    </xf>
    <xf numFmtId="0" fontId="0" fillId="9" borderId="44" xfId="0" applyFill="1" applyBorder="1" applyAlignment="1" applyProtection="1">
      <alignment horizontal="right"/>
    </xf>
    <xf numFmtId="0" fontId="22" fillId="9" borderId="1" xfId="0" applyFont="1" applyFill="1" applyBorder="1" applyAlignment="1" applyProtection="1">
      <alignment horizontal="right"/>
    </xf>
    <xf numFmtId="0" fontId="11" fillId="9" borderId="44" xfId="0" applyFont="1" applyFill="1" applyBorder="1" applyAlignment="1" applyProtection="1">
      <alignment horizontal="right"/>
    </xf>
    <xf numFmtId="0" fontId="3" fillId="2" borderId="12" xfId="0" applyFont="1" applyFill="1" applyBorder="1" applyAlignment="1" applyProtection="1">
      <alignment horizontal="right"/>
    </xf>
    <xf numFmtId="0" fontId="0" fillId="0" borderId="39" xfId="0" applyBorder="1" applyAlignment="1" applyProtection="1">
      <alignment horizontal="right"/>
    </xf>
    <xf numFmtId="0" fontId="27" fillId="8" borderId="16" xfId="0" applyFont="1" applyFill="1" applyBorder="1" applyAlignment="1" applyProtection="1">
      <alignment horizontal="left"/>
    </xf>
    <xf numFmtId="0" fontId="1" fillId="8" borderId="16" xfId="0" applyFont="1" applyFill="1" applyBorder="1" applyAlignment="1" applyProtection="1">
      <alignment horizontal="left"/>
    </xf>
    <xf numFmtId="0" fontId="1" fillId="8" borderId="13" xfId="0" applyFont="1" applyFill="1" applyBorder="1" applyAlignment="1" applyProtection="1">
      <alignment horizontal="left"/>
    </xf>
    <xf numFmtId="0" fontId="27" fillId="8" borderId="0" xfId="0" applyFont="1" applyFill="1" applyBorder="1" applyAlignment="1" applyProtection="1">
      <alignment horizontal="left"/>
    </xf>
    <xf numFmtId="0" fontId="1" fillId="8" borderId="0" xfId="0" applyFont="1" applyFill="1" applyBorder="1" applyAlignment="1" applyProtection="1">
      <alignment horizontal="left"/>
    </xf>
    <xf numFmtId="0" fontId="1" fillId="8" borderId="14" xfId="0" applyFont="1" applyFill="1" applyBorder="1" applyAlignment="1" applyProtection="1">
      <alignment horizontal="left"/>
    </xf>
    <xf numFmtId="0" fontId="27" fillId="8" borderId="45" xfId="0" applyFont="1" applyFill="1" applyBorder="1" applyAlignment="1" applyProtection="1">
      <alignment horizontal="left"/>
    </xf>
    <xf numFmtId="0" fontId="1" fillId="8" borderId="45" xfId="0" applyFont="1" applyFill="1" applyBorder="1" applyAlignment="1" applyProtection="1">
      <alignment horizontal="left"/>
    </xf>
    <xf numFmtId="0" fontId="1" fillId="8" borderId="15" xfId="0" applyFont="1" applyFill="1" applyBorder="1" applyAlignment="1" applyProtection="1">
      <alignment horizontal="left"/>
    </xf>
    <xf numFmtId="0" fontId="3" fillId="2" borderId="12" xfId="0" applyFont="1" applyFill="1" applyBorder="1" applyAlignment="1" applyProtection="1">
      <alignment horizontal="center"/>
    </xf>
    <xf numFmtId="0" fontId="0" fillId="0" borderId="41" xfId="0" applyBorder="1" applyAlignment="1" applyProtection="1"/>
    <xf numFmtId="0" fontId="22" fillId="9" borderId="1" xfId="0" applyFont="1" applyFill="1" applyBorder="1" applyAlignment="1" applyProtection="1">
      <alignment horizontal="center"/>
    </xf>
    <xf numFmtId="0" fontId="11" fillId="9" borderId="1" xfId="0" applyFont="1" applyFill="1" applyBorder="1" applyAlignment="1" applyProtection="1">
      <alignment horizontal="center"/>
    </xf>
    <xf numFmtId="0" fontId="3" fillId="9" borderId="1" xfId="0" applyFont="1" applyFill="1" applyBorder="1" applyAlignment="1" applyProtection="1">
      <alignment horizontal="center"/>
    </xf>
    <xf numFmtId="0" fontId="0" fillId="9" borderId="1" xfId="0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1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14</xdr:row>
      <xdr:rowOff>0</xdr:rowOff>
    </xdr:from>
    <xdr:to>
      <xdr:col>12</xdr:col>
      <xdr:colOff>665294</xdr:colOff>
      <xdr:row>23</xdr:row>
      <xdr:rowOff>66674</xdr:rowOff>
    </xdr:to>
    <xdr:pic>
      <xdr:nvPicPr>
        <xdr:cNvPr id="5133" name="Image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066925"/>
          <a:ext cx="4456244" cy="2533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733425</xdr:colOff>
      <xdr:row>30</xdr:row>
      <xdr:rowOff>0</xdr:rowOff>
    </xdr:from>
    <xdr:to>
      <xdr:col>12</xdr:col>
      <xdr:colOff>657225</xdr:colOff>
      <xdr:row>39</xdr:row>
      <xdr:rowOff>114299</xdr:rowOff>
    </xdr:to>
    <xdr:pic>
      <xdr:nvPicPr>
        <xdr:cNvPr id="5134" name="Image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5781675"/>
          <a:ext cx="4495800" cy="251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589206</xdr:colOff>
      <xdr:row>33</xdr:row>
      <xdr:rowOff>38610</xdr:rowOff>
    </xdr:from>
    <xdr:to>
      <xdr:col>8</xdr:col>
      <xdr:colOff>434479</xdr:colOff>
      <xdr:row>34</xdr:row>
      <xdr:rowOff>38296</xdr:rowOff>
    </xdr:to>
    <xdr:sp macro="" textlink="">
      <xdr:nvSpPr>
        <xdr:cNvPr id="2" name="Flèche droite à entaille 1"/>
        <xdr:cNvSpPr/>
      </xdr:nvSpPr>
      <xdr:spPr>
        <a:xfrm rot="-600000">
          <a:off x="3770556" y="6620385"/>
          <a:ext cx="2131273" cy="218761"/>
        </a:xfrm>
        <a:prstGeom prst="notchedRightArrow">
          <a:avLst>
            <a:gd name="adj1" fmla="val 50000"/>
            <a:gd name="adj2" fmla="val 56549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1</xdr:col>
      <xdr:colOff>35944</xdr:colOff>
      <xdr:row>0</xdr:row>
      <xdr:rowOff>125802</xdr:rowOff>
    </xdr:from>
    <xdr:to>
      <xdr:col>2</xdr:col>
      <xdr:colOff>898586</xdr:colOff>
      <xdr:row>4</xdr:row>
      <xdr:rowOff>21464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435" y="125802"/>
          <a:ext cx="1186132" cy="1728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7"/>
  <sheetViews>
    <sheetView view="pageLayout" topLeftCell="A37" zoomScaleNormal="53" zoomScaleSheetLayoutView="100" workbookViewId="0">
      <selection activeCell="M59" sqref="M59"/>
    </sheetView>
  </sheetViews>
  <sheetFormatPr baseColWidth="10" defaultRowHeight="12.75" x14ac:dyDescent="0.2"/>
  <cols>
    <col min="1" max="2" width="4.85546875" customWidth="1"/>
    <col min="3" max="3" width="15.140625" bestFit="1" customWidth="1"/>
  </cols>
  <sheetData>
    <row r="1" spans="2:13" ht="9.75" customHeight="1" x14ac:dyDescent="0.2"/>
    <row r="2" spans="2:13" ht="54.75" customHeight="1" x14ac:dyDescent="0.4">
      <c r="C2" s="45"/>
      <c r="D2" s="154" t="s">
        <v>97</v>
      </c>
      <c r="E2" s="155"/>
      <c r="F2" s="155"/>
      <c r="G2" s="155"/>
      <c r="H2" s="155"/>
      <c r="I2" s="155"/>
      <c r="J2" s="155"/>
      <c r="K2" s="155"/>
      <c r="L2" s="155"/>
      <c r="M2" s="155"/>
    </row>
    <row r="3" spans="2:13" ht="29.25" customHeight="1" x14ac:dyDescent="0.4">
      <c r="C3" s="43"/>
      <c r="D3" s="156" t="s">
        <v>96</v>
      </c>
      <c r="E3" s="157"/>
      <c r="F3" s="157"/>
      <c r="G3" s="157"/>
      <c r="H3" s="157"/>
      <c r="I3" s="157"/>
      <c r="J3" s="157"/>
      <c r="K3" s="157"/>
      <c r="L3" s="157"/>
      <c r="M3" s="157"/>
    </row>
    <row r="4" spans="2:13" ht="49.5" customHeight="1" thickBot="1" x14ac:dyDescent="0.45">
      <c r="C4" s="43"/>
      <c r="D4" s="158" t="s">
        <v>95</v>
      </c>
      <c r="E4" s="159"/>
      <c r="F4" s="159"/>
      <c r="G4" s="159"/>
      <c r="H4" s="159"/>
      <c r="I4" s="159"/>
      <c r="J4" s="159"/>
      <c r="K4" s="159"/>
      <c r="L4" s="159"/>
      <c r="M4" s="159"/>
    </row>
    <row r="5" spans="2:13" ht="27" thickTop="1" x14ac:dyDescent="0.4"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2:13" ht="26.25" x14ac:dyDescent="0.4">
      <c r="C6" s="43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2:13" ht="26.25" x14ac:dyDescent="0.4">
      <c r="C7" s="43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2:13" ht="20.25" x14ac:dyDescent="0.3">
      <c r="B8" s="160" t="s">
        <v>107</v>
      </c>
      <c r="C8" s="160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2:13" ht="20.25" x14ac:dyDescent="0.3">
      <c r="B9" s="46"/>
      <c r="C9" s="46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2:13" ht="13.5" thickBot="1" x14ac:dyDescent="0.25">
      <c r="B10" s="3"/>
    </row>
    <row r="11" spans="2:13" ht="21.75" thickTop="1" thickBot="1" x14ac:dyDescent="0.25">
      <c r="B11" s="142">
        <v>1</v>
      </c>
      <c r="C11" s="143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2:13" ht="13.5" thickTop="1" x14ac:dyDescent="0.2"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</row>
    <row r="13" spans="2:13" ht="18" x14ac:dyDescent="0.25">
      <c r="B13" s="28"/>
      <c r="C13" s="146" t="s">
        <v>11</v>
      </c>
      <c r="D13" s="147"/>
      <c r="E13" s="147"/>
      <c r="F13" s="147"/>
      <c r="G13" s="147"/>
      <c r="H13" s="147"/>
      <c r="I13" s="147"/>
      <c r="J13" s="147"/>
      <c r="K13" s="148"/>
      <c r="L13" s="12"/>
      <c r="M13" s="29"/>
    </row>
    <row r="14" spans="2:13" x14ac:dyDescent="0.2">
      <c r="B14" s="28"/>
      <c r="C14" s="16"/>
      <c r="D14" s="15"/>
      <c r="E14" s="15"/>
      <c r="F14" s="15"/>
      <c r="G14" s="15"/>
      <c r="H14" s="15"/>
      <c r="I14" s="15"/>
      <c r="J14" s="15"/>
      <c r="K14" s="12"/>
      <c r="L14" s="12"/>
      <c r="M14" s="29"/>
    </row>
    <row r="15" spans="2:13" ht="42" customHeight="1" x14ac:dyDescent="0.2">
      <c r="B15" s="28"/>
      <c r="C15" s="144" t="s">
        <v>98</v>
      </c>
      <c r="D15" s="145"/>
      <c r="E15" s="145"/>
      <c r="F15" s="145"/>
      <c r="G15" s="17"/>
      <c r="H15" s="17"/>
      <c r="I15" s="17"/>
      <c r="J15" s="17"/>
      <c r="K15" s="12"/>
      <c r="L15" s="12"/>
      <c r="M15" s="29"/>
    </row>
    <row r="16" spans="2:13" x14ac:dyDescent="0.2">
      <c r="B16" s="28"/>
      <c r="C16" s="145"/>
      <c r="D16" s="145"/>
      <c r="E16" s="145"/>
      <c r="F16" s="145"/>
      <c r="G16" s="17"/>
      <c r="H16" s="17"/>
      <c r="I16" s="17"/>
      <c r="J16" s="17"/>
      <c r="K16" s="12"/>
      <c r="L16" s="12"/>
      <c r="M16" s="29"/>
    </row>
    <row r="17" spans="2:13" ht="63" customHeight="1" x14ac:dyDescent="0.2">
      <c r="B17" s="28"/>
      <c r="C17" s="145"/>
      <c r="D17" s="145"/>
      <c r="E17" s="145"/>
      <c r="F17" s="145"/>
      <c r="G17" s="17"/>
      <c r="H17" s="17"/>
      <c r="I17" s="17"/>
      <c r="J17" s="17"/>
      <c r="K17" s="12"/>
      <c r="L17" s="12"/>
      <c r="M17" s="29"/>
    </row>
    <row r="18" spans="2:13" x14ac:dyDescent="0.2">
      <c r="B18" s="28"/>
      <c r="C18" s="14"/>
      <c r="D18" s="12"/>
      <c r="E18" s="12"/>
      <c r="F18" s="12"/>
      <c r="G18" s="12"/>
      <c r="H18" s="12"/>
      <c r="I18" s="12"/>
      <c r="J18" s="12"/>
      <c r="K18" s="12"/>
      <c r="L18" s="12"/>
      <c r="M18" s="29"/>
    </row>
    <row r="19" spans="2:13" x14ac:dyDescent="0.2">
      <c r="B19" s="28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29"/>
    </row>
    <row r="20" spans="2:13" x14ac:dyDescent="0.2">
      <c r="B20" s="28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29"/>
    </row>
    <row r="21" spans="2:13" x14ac:dyDescent="0.2">
      <c r="B21" s="28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29"/>
    </row>
    <row r="22" spans="2:13" x14ac:dyDescent="0.2">
      <c r="B22" s="28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29"/>
    </row>
    <row r="23" spans="2:13" x14ac:dyDescent="0.2">
      <c r="B23" s="28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29"/>
    </row>
    <row r="24" spans="2:13" ht="13.5" thickBot="1" x14ac:dyDescent="0.25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2"/>
    </row>
    <row r="25" spans="2:13" ht="13.5" thickTop="1" x14ac:dyDescent="0.2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2:13" ht="13.5" thickBot="1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2:13" ht="21.75" thickTop="1" thickBot="1" x14ac:dyDescent="0.25">
      <c r="B27" s="142">
        <v>2</v>
      </c>
      <c r="C27" s="143"/>
    </row>
    <row r="28" spans="2:13" ht="13.5" thickTop="1" x14ac:dyDescent="0.2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1"/>
    </row>
    <row r="29" spans="2:13" ht="18" x14ac:dyDescent="0.25">
      <c r="B29" s="22"/>
      <c r="C29" s="146" t="s">
        <v>10</v>
      </c>
      <c r="D29" s="147"/>
      <c r="E29" s="147"/>
      <c r="F29" s="147"/>
      <c r="G29" s="147"/>
      <c r="H29" s="147"/>
      <c r="I29" s="147"/>
      <c r="J29" s="147"/>
      <c r="K29" s="18"/>
      <c r="L29" s="12"/>
      <c r="M29" s="23"/>
    </row>
    <row r="30" spans="2:13" ht="13.5" customHeight="1" x14ac:dyDescent="0.25">
      <c r="B30" s="22"/>
      <c r="C30" s="18"/>
      <c r="D30" s="13"/>
      <c r="E30" s="13"/>
      <c r="F30" s="13"/>
      <c r="G30" s="13"/>
      <c r="H30" s="13"/>
      <c r="I30" s="13"/>
      <c r="J30" s="13"/>
      <c r="K30" s="18"/>
      <c r="L30" s="12"/>
      <c r="M30" s="23"/>
    </row>
    <row r="31" spans="2:13" ht="18" x14ac:dyDescent="0.25">
      <c r="B31" s="22"/>
      <c r="G31" s="15"/>
      <c r="H31" s="15"/>
      <c r="I31" s="13"/>
      <c r="J31" s="13"/>
      <c r="K31" s="18"/>
      <c r="L31" s="12"/>
      <c r="M31" s="23"/>
    </row>
    <row r="32" spans="2:13" ht="18" x14ac:dyDescent="0.25">
      <c r="B32" s="22"/>
      <c r="G32" s="13"/>
      <c r="H32" s="13"/>
      <c r="I32" s="13"/>
      <c r="J32" s="13"/>
      <c r="K32" s="18"/>
      <c r="L32" s="12"/>
      <c r="M32" s="23"/>
    </row>
    <row r="33" spans="2:13" ht="35.25" customHeight="1" x14ac:dyDescent="0.25">
      <c r="B33" s="22"/>
      <c r="C33" s="149" t="s">
        <v>12</v>
      </c>
      <c r="D33" s="150"/>
      <c r="E33" s="150"/>
      <c r="F33" s="150"/>
      <c r="G33" s="24"/>
      <c r="H33" s="24"/>
      <c r="I33" s="24"/>
      <c r="J33" s="24"/>
      <c r="K33" s="12"/>
      <c r="L33" s="12"/>
      <c r="M33" s="23"/>
    </row>
    <row r="34" spans="2:13" ht="17.25" customHeight="1" x14ac:dyDescent="0.3">
      <c r="B34" s="22"/>
      <c r="C34" s="151" t="s">
        <v>13</v>
      </c>
      <c r="D34" s="152"/>
      <c r="E34" s="152"/>
      <c r="F34" s="152"/>
      <c r="G34" s="24"/>
      <c r="H34" s="24"/>
      <c r="I34" s="24"/>
      <c r="J34" s="24"/>
      <c r="K34" s="12"/>
      <c r="L34" s="12"/>
      <c r="M34" s="23"/>
    </row>
    <row r="35" spans="2:13" ht="17.25" customHeight="1" x14ac:dyDescent="0.3">
      <c r="B35" s="22"/>
      <c r="C35" s="153" t="s">
        <v>14</v>
      </c>
      <c r="D35" s="152"/>
      <c r="E35" s="152"/>
      <c r="F35" s="152"/>
      <c r="G35" s="12"/>
      <c r="H35" s="12"/>
      <c r="I35" s="12"/>
      <c r="J35" s="12"/>
      <c r="K35" s="12"/>
      <c r="L35" s="12"/>
      <c r="M35" s="23"/>
    </row>
    <row r="36" spans="2:13" ht="33.75" customHeight="1" x14ac:dyDescent="0.3">
      <c r="B36" s="22"/>
      <c r="C36" s="153" t="s">
        <v>99</v>
      </c>
      <c r="D36" s="152"/>
      <c r="E36" s="152"/>
      <c r="F36" s="152"/>
      <c r="G36" s="12"/>
      <c r="H36" s="12"/>
      <c r="I36" s="12"/>
      <c r="J36" s="12"/>
      <c r="K36" s="12"/>
      <c r="L36" s="12"/>
      <c r="M36" s="23"/>
    </row>
    <row r="37" spans="2:13" ht="12" customHeight="1" x14ac:dyDescent="0.2">
      <c r="B37" s="22"/>
      <c r="G37" s="12"/>
      <c r="H37" s="12"/>
      <c r="I37" s="12"/>
      <c r="J37" s="12"/>
      <c r="K37" s="12"/>
      <c r="L37" s="12"/>
      <c r="M37" s="23"/>
    </row>
    <row r="38" spans="2:13" ht="21" customHeight="1" x14ac:dyDescent="0.2">
      <c r="B38" s="22"/>
      <c r="G38" s="12"/>
      <c r="H38" s="12"/>
      <c r="I38" s="12"/>
      <c r="J38" s="12"/>
      <c r="K38" s="12"/>
      <c r="L38" s="12"/>
      <c r="M38" s="23"/>
    </row>
    <row r="39" spans="2:13" ht="16.5" customHeight="1" x14ac:dyDescent="0.2">
      <c r="B39" s="22"/>
      <c r="G39" s="12"/>
      <c r="H39" s="12"/>
      <c r="I39" s="12"/>
      <c r="J39" s="12"/>
      <c r="K39" s="12"/>
      <c r="L39" s="12"/>
      <c r="M39" s="23"/>
    </row>
    <row r="40" spans="2:13" ht="18.75" customHeight="1" thickBot="1" x14ac:dyDescent="0.25"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7"/>
    </row>
    <row r="41" spans="2:13" ht="18.75" customHeight="1" thickTop="1" x14ac:dyDescent="0.2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2:13" ht="13.5" thickBot="1" x14ac:dyDescent="0.25"/>
    <row r="43" spans="2:13" ht="21.75" thickTop="1" thickBot="1" x14ac:dyDescent="0.25">
      <c r="B43" s="142">
        <v>3</v>
      </c>
      <c r="C43" s="143"/>
    </row>
    <row r="44" spans="2:13" ht="13.5" thickTop="1" x14ac:dyDescent="0.2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1"/>
    </row>
    <row r="45" spans="2:13" ht="18" x14ac:dyDescent="0.25">
      <c r="B45" s="22"/>
      <c r="C45" s="146" t="s">
        <v>100</v>
      </c>
      <c r="D45" s="147"/>
      <c r="E45" s="147"/>
      <c r="F45" s="147"/>
      <c r="G45" s="147"/>
      <c r="H45" s="147"/>
      <c r="I45" s="147"/>
      <c r="J45" s="147"/>
      <c r="K45" s="148"/>
      <c r="L45" s="148"/>
      <c r="M45" s="164"/>
    </row>
    <row r="46" spans="2:13" ht="18" x14ac:dyDescent="0.25">
      <c r="B46" s="22"/>
      <c r="C46" s="18"/>
      <c r="D46" s="13"/>
      <c r="E46" s="13"/>
      <c r="F46" s="13"/>
      <c r="G46" s="13"/>
      <c r="H46" s="13"/>
      <c r="I46" s="13"/>
      <c r="J46" s="13"/>
      <c r="K46" s="18"/>
      <c r="L46" s="12"/>
      <c r="M46" s="23"/>
    </row>
    <row r="47" spans="2:13" ht="20.25" customHeight="1" x14ac:dyDescent="0.25">
      <c r="B47" s="22"/>
      <c r="C47" s="149" t="s">
        <v>101</v>
      </c>
      <c r="D47" s="150"/>
      <c r="E47" s="150"/>
      <c r="F47" s="150"/>
      <c r="G47" s="15"/>
      <c r="I47" s="149" t="s">
        <v>103</v>
      </c>
      <c r="J47" s="150"/>
      <c r="K47" s="150"/>
      <c r="L47" s="150"/>
      <c r="M47" s="23"/>
    </row>
    <row r="48" spans="2:13" ht="72.75" customHeight="1" x14ac:dyDescent="0.3">
      <c r="B48" s="22"/>
      <c r="C48" s="151" t="s">
        <v>106</v>
      </c>
      <c r="D48" s="152"/>
      <c r="E48" s="152"/>
      <c r="F48" s="152"/>
      <c r="G48" s="13"/>
      <c r="I48" s="161" t="s">
        <v>104</v>
      </c>
      <c r="J48" s="162"/>
      <c r="K48" s="162"/>
      <c r="L48" s="162"/>
      <c r="M48" s="23"/>
    </row>
    <row r="49" spans="2:13" ht="56.25" customHeight="1" x14ac:dyDescent="0.3">
      <c r="B49" s="22"/>
      <c r="C49" s="153" t="s">
        <v>102</v>
      </c>
      <c r="D49" s="152"/>
      <c r="E49" s="152"/>
      <c r="F49" s="152"/>
      <c r="G49" s="24"/>
      <c r="I49" s="163" t="s">
        <v>105</v>
      </c>
      <c r="J49" s="162"/>
      <c r="K49" s="162"/>
      <c r="L49" s="162"/>
      <c r="M49" s="23"/>
    </row>
    <row r="50" spans="2:13" ht="13.5" thickBot="1" x14ac:dyDescent="0.25">
      <c r="B50" s="2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7"/>
    </row>
    <row r="51" spans="2:13" ht="13.5" thickTop="1" x14ac:dyDescent="0.2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2:13" x14ac:dyDescent="0.2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2:13" x14ac:dyDescent="0.2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2:13" x14ac:dyDescent="0.2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2:13" x14ac:dyDescent="0.2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2:13" x14ac:dyDescent="0.2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2:13" x14ac:dyDescent="0.2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</sheetData>
  <sheetProtection sheet="1" objects="1" scenarios="1" selectLockedCells="1"/>
  <mergeCells count="21">
    <mergeCell ref="I47:L47"/>
    <mergeCell ref="I48:L48"/>
    <mergeCell ref="I49:L49"/>
    <mergeCell ref="C45:M45"/>
    <mergeCell ref="C47:F47"/>
    <mergeCell ref="C48:F48"/>
    <mergeCell ref="C49:F49"/>
    <mergeCell ref="D2:M2"/>
    <mergeCell ref="D3:M3"/>
    <mergeCell ref="D4:M4"/>
    <mergeCell ref="B27:C27"/>
    <mergeCell ref="B8:C8"/>
    <mergeCell ref="B43:C43"/>
    <mergeCell ref="C15:F17"/>
    <mergeCell ref="C29:J29"/>
    <mergeCell ref="B11:C11"/>
    <mergeCell ref="C13:K13"/>
    <mergeCell ref="C33:F33"/>
    <mergeCell ref="C34:F34"/>
    <mergeCell ref="C35:F35"/>
    <mergeCell ref="C36:F36"/>
  </mergeCells>
  <pageMargins left="0.7" right="0.7" top="0.75" bottom="0.75" header="0.3" footer="0.3"/>
  <pageSetup paperSize="9" scale="61" orientation="portrait" horizontalDpi="4294967293" r:id="rId1"/>
  <headerFooter>
    <oddFooter>&amp;C&amp;K02-068 &amp;"Arial,Gras"DGESCO A1-1, Bureau des écoles&amp;"Arial,Normal"            
&amp;"Arial,Italique"&amp;8 &amp;K000000         
eduscol.education.fr/pid33060/banqu-outils-pour-l-evaluation.html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8"/>
  <sheetViews>
    <sheetView showGridLines="0" topLeftCell="A31" zoomScaleNormal="100" workbookViewId="0">
      <selection activeCell="C10" sqref="C10"/>
    </sheetView>
  </sheetViews>
  <sheetFormatPr baseColWidth="10" defaultColWidth="10.85546875" defaultRowHeight="15" x14ac:dyDescent="0.2"/>
  <cols>
    <col min="1" max="1" width="10.85546875" style="4"/>
    <col min="2" max="2" width="4.140625" style="4" customWidth="1"/>
    <col min="3" max="3" width="32" style="4" customWidth="1"/>
    <col min="4" max="4" width="28.42578125" style="4" customWidth="1"/>
    <col min="5" max="5" width="67" style="4" customWidth="1"/>
    <col min="6" max="16384" width="10.85546875" style="4"/>
  </cols>
  <sheetData>
    <row r="1" spans="2:5" ht="15.75" thickBot="1" x14ac:dyDescent="0.25"/>
    <row r="2" spans="2:5" ht="29.25" x14ac:dyDescent="0.6">
      <c r="C2" s="36" t="s">
        <v>82</v>
      </c>
      <c r="D2" s="167"/>
      <c r="E2" s="168"/>
    </row>
    <row r="3" spans="2:5" ht="29.25" x14ac:dyDescent="0.6">
      <c r="C3" s="37" t="s">
        <v>83</v>
      </c>
      <c r="D3" s="169"/>
      <c r="E3" s="169"/>
    </row>
    <row r="4" spans="2:5" ht="29.25" x14ac:dyDescent="0.6">
      <c r="C4" s="37" t="s">
        <v>84</v>
      </c>
      <c r="D4" s="169"/>
      <c r="E4" s="169"/>
    </row>
    <row r="5" spans="2:5" ht="29.25" x14ac:dyDescent="0.6">
      <c r="C5" s="37"/>
      <c r="D5" s="169"/>
      <c r="E5" s="169"/>
    </row>
    <row r="6" spans="2:5" ht="30" thickBot="1" x14ac:dyDescent="0.65">
      <c r="C6" s="38" t="s">
        <v>85</v>
      </c>
      <c r="D6" s="170"/>
      <c r="E6" s="170"/>
    </row>
    <row r="9" spans="2:5" s="39" customFormat="1" ht="18" x14ac:dyDescent="0.25">
      <c r="C9" s="40" t="s">
        <v>0</v>
      </c>
      <c r="D9" s="40" t="s">
        <v>1</v>
      </c>
      <c r="E9" s="40" t="s">
        <v>138</v>
      </c>
    </row>
    <row r="10" spans="2:5" s="39" customFormat="1" ht="18" x14ac:dyDescent="0.25">
      <c r="B10" s="40">
        <v>1</v>
      </c>
      <c r="C10" s="41"/>
      <c r="D10" s="41"/>
      <c r="E10" s="42" t="str">
        <f>CONCATENATE(C10," ",D10)</f>
        <v xml:space="preserve"> </v>
      </c>
    </row>
    <row r="11" spans="2:5" s="39" customFormat="1" ht="18" x14ac:dyDescent="0.25">
      <c r="B11" s="40">
        <v>2</v>
      </c>
      <c r="C11" s="41"/>
      <c r="D11" s="41"/>
      <c r="E11" s="42" t="str">
        <f t="shared" ref="E11:E48" si="0">CONCATENATE(C11," ",D11)</f>
        <v xml:space="preserve"> </v>
      </c>
    </row>
    <row r="12" spans="2:5" s="39" customFormat="1" ht="18" x14ac:dyDescent="0.25">
      <c r="B12" s="40">
        <v>3</v>
      </c>
      <c r="C12" s="41"/>
      <c r="D12" s="41"/>
      <c r="E12" s="42" t="str">
        <f t="shared" si="0"/>
        <v xml:space="preserve"> </v>
      </c>
    </row>
    <row r="13" spans="2:5" s="39" customFormat="1" ht="18" x14ac:dyDescent="0.25">
      <c r="B13" s="40">
        <v>4</v>
      </c>
      <c r="C13" s="41"/>
      <c r="D13" s="41"/>
      <c r="E13" s="42" t="str">
        <f t="shared" si="0"/>
        <v xml:space="preserve"> </v>
      </c>
    </row>
    <row r="14" spans="2:5" s="39" customFormat="1" ht="18" x14ac:dyDescent="0.25">
      <c r="B14" s="40">
        <v>5</v>
      </c>
      <c r="C14" s="41"/>
      <c r="D14" s="41"/>
      <c r="E14" s="42" t="str">
        <f t="shared" si="0"/>
        <v xml:space="preserve"> </v>
      </c>
    </row>
    <row r="15" spans="2:5" s="39" customFormat="1" ht="18" x14ac:dyDescent="0.25">
      <c r="B15" s="40">
        <v>6</v>
      </c>
      <c r="C15" s="41"/>
      <c r="D15" s="41"/>
      <c r="E15" s="42" t="str">
        <f t="shared" si="0"/>
        <v xml:space="preserve"> </v>
      </c>
    </row>
    <row r="16" spans="2:5" s="39" customFormat="1" ht="18" x14ac:dyDescent="0.25">
      <c r="B16" s="40">
        <v>7</v>
      </c>
      <c r="C16" s="41"/>
      <c r="D16" s="41"/>
      <c r="E16" s="42" t="str">
        <f t="shared" si="0"/>
        <v xml:space="preserve"> </v>
      </c>
    </row>
    <row r="17" spans="2:5" s="39" customFormat="1" ht="18" x14ac:dyDescent="0.25">
      <c r="B17" s="40">
        <v>8</v>
      </c>
      <c r="C17" s="41"/>
      <c r="D17" s="41"/>
      <c r="E17" s="42" t="str">
        <f t="shared" si="0"/>
        <v xml:space="preserve"> </v>
      </c>
    </row>
    <row r="18" spans="2:5" s="39" customFormat="1" ht="18" x14ac:dyDescent="0.25">
      <c r="B18" s="40">
        <v>9</v>
      </c>
      <c r="C18" s="41"/>
      <c r="D18" s="41"/>
      <c r="E18" s="42" t="str">
        <f t="shared" si="0"/>
        <v xml:space="preserve"> </v>
      </c>
    </row>
    <row r="19" spans="2:5" s="39" customFormat="1" ht="18" x14ac:dyDescent="0.25">
      <c r="B19" s="40">
        <v>10</v>
      </c>
      <c r="C19" s="41"/>
      <c r="D19" s="41"/>
      <c r="E19" s="42" t="str">
        <f t="shared" si="0"/>
        <v xml:space="preserve"> </v>
      </c>
    </row>
    <row r="20" spans="2:5" s="39" customFormat="1" ht="18" x14ac:dyDescent="0.25">
      <c r="B20" s="40">
        <v>11</v>
      </c>
      <c r="C20" s="41"/>
      <c r="D20" s="41"/>
      <c r="E20" s="42" t="str">
        <f t="shared" si="0"/>
        <v xml:space="preserve"> </v>
      </c>
    </row>
    <row r="21" spans="2:5" s="39" customFormat="1" ht="18" x14ac:dyDescent="0.25">
      <c r="B21" s="40">
        <v>12</v>
      </c>
      <c r="C21" s="41"/>
      <c r="D21" s="41"/>
      <c r="E21" s="42" t="str">
        <f t="shared" si="0"/>
        <v xml:space="preserve"> </v>
      </c>
    </row>
    <row r="22" spans="2:5" s="39" customFormat="1" ht="18" x14ac:dyDescent="0.25">
      <c r="B22" s="40">
        <v>13</v>
      </c>
      <c r="C22" s="41"/>
      <c r="D22" s="41"/>
      <c r="E22" s="42" t="str">
        <f t="shared" si="0"/>
        <v xml:space="preserve"> </v>
      </c>
    </row>
    <row r="23" spans="2:5" s="39" customFormat="1" ht="18" x14ac:dyDescent="0.25">
      <c r="B23" s="40">
        <v>14</v>
      </c>
      <c r="C23" s="41"/>
      <c r="D23" s="41"/>
      <c r="E23" s="42" t="str">
        <f t="shared" si="0"/>
        <v xml:space="preserve"> </v>
      </c>
    </row>
    <row r="24" spans="2:5" s="39" customFormat="1" ht="18" x14ac:dyDescent="0.25">
      <c r="B24" s="40">
        <v>15</v>
      </c>
      <c r="C24" s="41"/>
      <c r="D24" s="41"/>
      <c r="E24" s="42" t="str">
        <f t="shared" si="0"/>
        <v xml:space="preserve"> </v>
      </c>
    </row>
    <row r="25" spans="2:5" s="39" customFormat="1" ht="18" x14ac:dyDescent="0.25">
      <c r="B25" s="40">
        <v>16</v>
      </c>
      <c r="C25" s="41"/>
      <c r="D25" s="41"/>
      <c r="E25" s="42" t="str">
        <f t="shared" si="0"/>
        <v xml:space="preserve"> </v>
      </c>
    </row>
    <row r="26" spans="2:5" s="39" customFormat="1" ht="18" x14ac:dyDescent="0.25">
      <c r="B26" s="40">
        <v>17</v>
      </c>
      <c r="C26" s="41"/>
      <c r="D26" s="41"/>
      <c r="E26" s="42" t="str">
        <f t="shared" si="0"/>
        <v xml:space="preserve"> </v>
      </c>
    </row>
    <row r="27" spans="2:5" s="39" customFormat="1" ht="18" x14ac:dyDescent="0.25">
      <c r="B27" s="40">
        <v>18</v>
      </c>
      <c r="C27" s="41"/>
      <c r="D27" s="41"/>
      <c r="E27" s="42" t="str">
        <f t="shared" si="0"/>
        <v xml:space="preserve"> </v>
      </c>
    </row>
    <row r="28" spans="2:5" s="39" customFormat="1" ht="18" x14ac:dyDescent="0.25">
      <c r="B28" s="40">
        <v>19</v>
      </c>
      <c r="C28" s="41"/>
      <c r="D28" s="41"/>
      <c r="E28" s="42" t="str">
        <f t="shared" si="0"/>
        <v xml:space="preserve"> </v>
      </c>
    </row>
    <row r="29" spans="2:5" s="39" customFormat="1" ht="18" x14ac:dyDescent="0.25">
      <c r="B29" s="40">
        <v>20</v>
      </c>
      <c r="C29" s="41"/>
      <c r="D29" s="41"/>
      <c r="E29" s="42" t="str">
        <f t="shared" si="0"/>
        <v xml:space="preserve"> </v>
      </c>
    </row>
    <row r="30" spans="2:5" s="39" customFormat="1" ht="18" x14ac:dyDescent="0.25">
      <c r="B30" s="40">
        <v>21</v>
      </c>
      <c r="C30" s="41"/>
      <c r="D30" s="41"/>
      <c r="E30" s="42" t="str">
        <f t="shared" si="0"/>
        <v xml:space="preserve"> </v>
      </c>
    </row>
    <row r="31" spans="2:5" s="39" customFormat="1" ht="18" x14ac:dyDescent="0.25">
      <c r="B31" s="40">
        <v>22</v>
      </c>
      <c r="C31" s="41"/>
      <c r="D31" s="41"/>
      <c r="E31" s="42" t="str">
        <f t="shared" si="0"/>
        <v xml:space="preserve"> </v>
      </c>
    </row>
    <row r="32" spans="2:5" s="39" customFormat="1" ht="18" x14ac:dyDescent="0.25">
      <c r="B32" s="40">
        <v>23</v>
      </c>
      <c r="C32" s="41"/>
      <c r="D32" s="41"/>
      <c r="E32" s="42" t="str">
        <f t="shared" si="0"/>
        <v xml:space="preserve"> </v>
      </c>
    </row>
    <row r="33" spans="2:5" s="39" customFormat="1" ht="18" x14ac:dyDescent="0.25">
      <c r="B33" s="40">
        <v>24</v>
      </c>
      <c r="C33" s="41"/>
      <c r="D33" s="41"/>
      <c r="E33" s="42" t="str">
        <f t="shared" si="0"/>
        <v xml:space="preserve"> </v>
      </c>
    </row>
    <row r="34" spans="2:5" s="39" customFormat="1" ht="18" x14ac:dyDescent="0.25">
      <c r="B34" s="40">
        <v>25</v>
      </c>
      <c r="C34" s="41"/>
      <c r="D34" s="41"/>
      <c r="E34" s="42" t="str">
        <f t="shared" si="0"/>
        <v xml:space="preserve"> </v>
      </c>
    </row>
    <row r="35" spans="2:5" s="39" customFormat="1" ht="18" x14ac:dyDescent="0.25">
      <c r="B35" s="40">
        <v>26</v>
      </c>
      <c r="C35" s="41"/>
      <c r="D35" s="41"/>
      <c r="E35" s="42" t="str">
        <f t="shared" si="0"/>
        <v xml:space="preserve"> </v>
      </c>
    </row>
    <row r="36" spans="2:5" s="39" customFormat="1" ht="18" x14ac:dyDescent="0.25">
      <c r="B36" s="40">
        <v>27</v>
      </c>
      <c r="C36" s="41"/>
      <c r="D36" s="41"/>
      <c r="E36" s="42" t="str">
        <f t="shared" si="0"/>
        <v xml:space="preserve"> </v>
      </c>
    </row>
    <row r="37" spans="2:5" s="39" customFormat="1" ht="18" x14ac:dyDescent="0.25">
      <c r="B37" s="40">
        <v>28</v>
      </c>
      <c r="C37" s="41"/>
      <c r="D37" s="41"/>
      <c r="E37" s="42" t="str">
        <f t="shared" si="0"/>
        <v xml:space="preserve"> </v>
      </c>
    </row>
    <row r="38" spans="2:5" s="39" customFormat="1" ht="18" x14ac:dyDescent="0.25">
      <c r="B38" s="40">
        <v>29</v>
      </c>
      <c r="C38" s="41"/>
      <c r="D38" s="41"/>
      <c r="E38" s="42" t="str">
        <f t="shared" si="0"/>
        <v xml:space="preserve"> </v>
      </c>
    </row>
    <row r="39" spans="2:5" s="39" customFormat="1" ht="18" x14ac:dyDescent="0.25">
      <c r="B39" s="40">
        <v>30</v>
      </c>
      <c r="C39" s="41"/>
      <c r="D39" s="41"/>
      <c r="E39" s="42" t="str">
        <f t="shared" si="0"/>
        <v xml:space="preserve"> </v>
      </c>
    </row>
    <row r="40" spans="2:5" s="39" customFormat="1" ht="18" x14ac:dyDescent="0.25">
      <c r="B40" s="40">
        <v>31</v>
      </c>
      <c r="C40" s="41"/>
      <c r="D40" s="41"/>
      <c r="E40" s="42" t="str">
        <f t="shared" si="0"/>
        <v xml:space="preserve"> </v>
      </c>
    </row>
    <row r="41" spans="2:5" s="39" customFormat="1" ht="18" x14ac:dyDescent="0.25">
      <c r="B41" s="40">
        <v>32</v>
      </c>
      <c r="C41" s="41"/>
      <c r="D41" s="41"/>
      <c r="E41" s="42" t="str">
        <f t="shared" si="0"/>
        <v xml:space="preserve"> </v>
      </c>
    </row>
    <row r="42" spans="2:5" s="39" customFormat="1" ht="18" x14ac:dyDescent="0.25">
      <c r="B42" s="40">
        <v>33</v>
      </c>
      <c r="C42" s="41"/>
      <c r="D42" s="41"/>
      <c r="E42" s="42" t="str">
        <f t="shared" si="0"/>
        <v xml:space="preserve"> </v>
      </c>
    </row>
    <row r="43" spans="2:5" s="39" customFormat="1" ht="18" x14ac:dyDescent="0.25">
      <c r="B43" s="40">
        <v>34</v>
      </c>
      <c r="C43" s="41"/>
      <c r="D43" s="41"/>
      <c r="E43" s="42" t="str">
        <f t="shared" si="0"/>
        <v xml:space="preserve"> </v>
      </c>
    </row>
    <row r="44" spans="2:5" s="39" customFormat="1" ht="18" x14ac:dyDescent="0.25">
      <c r="B44" s="40">
        <v>35</v>
      </c>
      <c r="C44" s="41"/>
      <c r="D44" s="41"/>
      <c r="E44" s="42" t="str">
        <f t="shared" si="0"/>
        <v xml:space="preserve"> </v>
      </c>
    </row>
    <row r="45" spans="2:5" s="39" customFormat="1" ht="18" x14ac:dyDescent="0.25">
      <c r="B45" s="40">
        <v>36</v>
      </c>
      <c r="C45" s="41"/>
      <c r="D45" s="41"/>
      <c r="E45" s="42" t="str">
        <f t="shared" si="0"/>
        <v xml:space="preserve"> </v>
      </c>
    </row>
    <row r="46" spans="2:5" s="39" customFormat="1" ht="18" x14ac:dyDescent="0.25">
      <c r="B46" s="40">
        <v>37</v>
      </c>
      <c r="C46" s="41"/>
      <c r="D46" s="41"/>
      <c r="E46" s="42" t="str">
        <f t="shared" si="0"/>
        <v xml:space="preserve"> </v>
      </c>
    </row>
    <row r="47" spans="2:5" s="39" customFormat="1" ht="18" x14ac:dyDescent="0.25">
      <c r="B47" s="40">
        <v>38</v>
      </c>
      <c r="C47" s="41"/>
      <c r="D47" s="41"/>
      <c r="E47" s="42" t="str">
        <f t="shared" si="0"/>
        <v xml:space="preserve"> </v>
      </c>
    </row>
    <row r="48" spans="2:5" s="39" customFormat="1" ht="18" x14ac:dyDescent="0.25">
      <c r="B48" s="40">
        <v>39</v>
      </c>
      <c r="C48" s="41"/>
      <c r="D48" s="41"/>
      <c r="E48" s="42" t="str">
        <f t="shared" si="0"/>
        <v xml:space="preserve"> </v>
      </c>
    </row>
    <row r="49" spans="3:5" ht="20.25" x14ac:dyDescent="0.3">
      <c r="C49" s="165" t="s">
        <v>90</v>
      </c>
      <c r="D49" s="166"/>
      <c r="E49" s="11">
        <f>COUNTA(C10:C48)</f>
        <v>0</v>
      </c>
    </row>
    <row r="50" spans="3:5" s="93" customFormat="1" x14ac:dyDescent="0.2"/>
    <row r="51" spans="3:5" s="94" customFormat="1" x14ac:dyDescent="0.2"/>
    <row r="52" spans="3:5" s="94" customFormat="1" x14ac:dyDescent="0.2"/>
    <row r="53" spans="3:5" s="94" customFormat="1" x14ac:dyDescent="0.2"/>
    <row r="54" spans="3:5" s="94" customFormat="1" x14ac:dyDescent="0.2"/>
    <row r="55" spans="3:5" s="94" customFormat="1" x14ac:dyDescent="0.2"/>
    <row r="56" spans="3:5" s="94" customFormat="1" x14ac:dyDescent="0.2"/>
    <row r="57" spans="3:5" s="94" customFormat="1" x14ac:dyDescent="0.2"/>
    <row r="58" spans="3:5" s="94" customFormat="1" x14ac:dyDescent="0.2"/>
  </sheetData>
  <sheetProtection selectLockedCells="1"/>
  <mergeCells count="6">
    <mergeCell ref="C49:D49"/>
    <mergeCell ref="D2:E2"/>
    <mergeCell ref="D3:E3"/>
    <mergeCell ref="D4:E4"/>
    <mergeCell ref="D5:E5"/>
    <mergeCell ref="D6:E6"/>
  </mergeCells>
  <phoneticPr fontId="6" type="noConversion"/>
  <pageMargins left="0.78740157499999996" right="0.78740157499999996" top="0.984251969" bottom="0.984251969" header="0.4921259845" footer="0.4921259845"/>
  <pageSetup paperSize="9" scale="61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16"/>
  <sheetViews>
    <sheetView topLeftCell="A11" zoomScaleNormal="100" workbookViewId="0">
      <selection activeCell="D11" sqref="D11"/>
    </sheetView>
  </sheetViews>
  <sheetFormatPr baseColWidth="10" defaultRowHeight="12.75" x14ac:dyDescent="0.2"/>
  <cols>
    <col min="1" max="1" width="18.140625" style="95" customWidth="1"/>
    <col min="2" max="2" width="8.28515625" style="95" customWidth="1"/>
    <col min="3" max="3" width="9.7109375" style="95" customWidth="1"/>
    <col min="4" max="19" width="6.140625" style="95" bestFit="1" customWidth="1"/>
    <col min="20" max="29" width="8.28515625" style="95" bestFit="1" customWidth="1"/>
    <col min="30" max="30" width="6.28515625" style="95" bestFit="1" customWidth="1"/>
    <col min="31" max="37" width="7.28515625" style="95" bestFit="1" customWidth="1"/>
    <col min="38" max="42" width="6.28515625" style="95" bestFit="1" customWidth="1"/>
    <col min="43" max="45" width="3.28515625" style="95" bestFit="1" customWidth="1"/>
    <col min="46" max="46" width="4.28515625" style="95" bestFit="1" customWidth="1"/>
    <col min="47" max="47" width="8.28515625" style="95" bestFit="1" customWidth="1"/>
    <col min="48" max="16384" width="11.42578125" style="95"/>
  </cols>
  <sheetData>
    <row r="1" spans="1:47" ht="29.25" x14ac:dyDescent="0.6">
      <c r="A1" s="48" t="s">
        <v>82</v>
      </c>
      <c r="B1" s="198">
        <f>Classe!D2</f>
        <v>0</v>
      </c>
      <c r="C1" s="198"/>
      <c r="D1" s="198"/>
      <c r="E1" s="198"/>
      <c r="F1" s="198"/>
      <c r="G1" s="148"/>
      <c r="H1" s="148"/>
    </row>
    <row r="2" spans="1:47" ht="29.25" x14ac:dyDescent="0.6">
      <c r="A2" s="49" t="s">
        <v>83</v>
      </c>
      <c r="B2" s="198">
        <f>Classe!D3</f>
        <v>0</v>
      </c>
      <c r="C2" s="198"/>
      <c r="D2" s="198"/>
      <c r="E2" s="198"/>
      <c r="F2" s="199"/>
      <c r="G2" s="148"/>
      <c r="H2" s="148"/>
    </row>
    <row r="3" spans="1:47" ht="29.25" x14ac:dyDescent="0.6">
      <c r="A3" s="49" t="s">
        <v>84</v>
      </c>
      <c r="B3" s="198">
        <f>Classe!D4</f>
        <v>0</v>
      </c>
      <c r="C3" s="148"/>
      <c r="D3" s="148"/>
      <c r="E3" s="148"/>
      <c r="F3" s="148"/>
      <c r="G3" s="148"/>
      <c r="H3" s="148"/>
    </row>
    <row r="4" spans="1:47" ht="30" thickBot="1" x14ac:dyDescent="0.65">
      <c r="A4" s="50" t="s">
        <v>111</v>
      </c>
      <c r="B4" s="198">
        <f>Classe!D6</f>
        <v>0</v>
      </c>
      <c r="C4" s="198"/>
      <c r="D4" s="198"/>
      <c r="E4" s="198"/>
      <c r="F4" s="198"/>
      <c r="G4" s="148"/>
      <c r="H4" s="148"/>
    </row>
    <row r="8" spans="1:47" ht="110.25" customHeight="1" x14ac:dyDescent="0.2">
      <c r="A8" s="185" t="s">
        <v>141</v>
      </c>
      <c r="B8" s="186"/>
      <c r="C8" s="187"/>
      <c r="D8" s="7">
        <f>Classe!$B10</f>
        <v>1</v>
      </c>
      <c r="E8" s="7">
        <f>Classe!$B11</f>
        <v>2</v>
      </c>
      <c r="F8" s="7">
        <f>Classe!$B12</f>
        <v>3</v>
      </c>
      <c r="G8" s="7">
        <f>Classe!$B13</f>
        <v>4</v>
      </c>
      <c r="H8" s="7">
        <f>Classe!$B14</f>
        <v>5</v>
      </c>
      <c r="I8" s="7">
        <f>Classe!$B15</f>
        <v>6</v>
      </c>
      <c r="J8" s="7">
        <f>Classe!$B16</f>
        <v>7</v>
      </c>
      <c r="K8" s="7">
        <f>Classe!$B17</f>
        <v>8</v>
      </c>
      <c r="L8" s="7">
        <f>Classe!$B18</f>
        <v>9</v>
      </c>
      <c r="M8" s="7">
        <f>Classe!$B19</f>
        <v>10</v>
      </c>
      <c r="N8" s="7">
        <f>Classe!$B20</f>
        <v>11</v>
      </c>
      <c r="O8" s="7">
        <f>Classe!$B21</f>
        <v>12</v>
      </c>
      <c r="P8" s="7">
        <f>Classe!$B22</f>
        <v>13</v>
      </c>
      <c r="Q8" s="7">
        <f>Classe!$B23</f>
        <v>14</v>
      </c>
      <c r="R8" s="7">
        <f>Classe!$B24</f>
        <v>15</v>
      </c>
      <c r="S8" s="7">
        <f>Classe!$B25</f>
        <v>16</v>
      </c>
      <c r="T8" s="7">
        <f>Classe!$B26</f>
        <v>17</v>
      </c>
      <c r="U8" s="7">
        <f>Classe!$B27</f>
        <v>18</v>
      </c>
      <c r="V8" s="7">
        <f>Classe!$B28</f>
        <v>19</v>
      </c>
      <c r="W8" s="7">
        <f>Classe!$B29</f>
        <v>20</v>
      </c>
      <c r="X8" s="7">
        <f>Classe!$B30</f>
        <v>21</v>
      </c>
      <c r="Y8" s="7">
        <f>Classe!$B31</f>
        <v>22</v>
      </c>
      <c r="Z8" s="7">
        <f>Classe!$B32</f>
        <v>23</v>
      </c>
      <c r="AA8" s="7">
        <f>Classe!$B33</f>
        <v>24</v>
      </c>
      <c r="AB8" s="7">
        <f>Classe!$B34</f>
        <v>25</v>
      </c>
      <c r="AC8" s="7">
        <f>Classe!$B35</f>
        <v>26</v>
      </c>
      <c r="AD8" s="7">
        <f>Classe!$B36</f>
        <v>27</v>
      </c>
      <c r="AE8" s="7">
        <f>Classe!$B37</f>
        <v>28</v>
      </c>
      <c r="AF8" s="7">
        <f>Classe!$B38</f>
        <v>29</v>
      </c>
      <c r="AG8" s="7">
        <f>Classe!$B39</f>
        <v>30</v>
      </c>
      <c r="AH8" s="7">
        <f>Classe!$B40</f>
        <v>31</v>
      </c>
      <c r="AI8" s="7">
        <f>Classe!$B41</f>
        <v>32</v>
      </c>
      <c r="AJ8" s="7">
        <f>Classe!$B42</f>
        <v>33</v>
      </c>
      <c r="AK8" s="7">
        <f>Classe!$B43</f>
        <v>34</v>
      </c>
      <c r="AL8" s="7">
        <f>Classe!$B44</f>
        <v>35</v>
      </c>
      <c r="AM8" s="7">
        <f>Classe!$B45</f>
        <v>36</v>
      </c>
      <c r="AN8" s="7">
        <f>Classe!$B46</f>
        <v>37</v>
      </c>
      <c r="AO8" s="7">
        <f>Classe!$B47</f>
        <v>38</v>
      </c>
      <c r="AP8" s="7">
        <f>Classe!$B48</f>
        <v>39</v>
      </c>
      <c r="AQ8" s="181" t="s">
        <v>140</v>
      </c>
      <c r="AR8" s="182"/>
      <c r="AS8" s="182"/>
      <c r="AT8" s="182"/>
      <c r="AU8" s="182"/>
    </row>
    <row r="9" spans="1:47" ht="215.1" customHeight="1" x14ac:dyDescent="0.2">
      <c r="A9" s="191" t="s">
        <v>24</v>
      </c>
      <c r="B9" s="192"/>
      <c r="C9" s="193"/>
      <c r="D9" s="179" t="str">
        <f>Classe!$E10</f>
        <v xml:space="preserve"> </v>
      </c>
      <c r="E9" s="179" t="str">
        <f>Classe!$E11</f>
        <v xml:space="preserve"> </v>
      </c>
      <c r="F9" s="179" t="str">
        <f>Classe!$E12</f>
        <v xml:space="preserve"> </v>
      </c>
      <c r="G9" s="179" t="str">
        <f>Classe!$E13</f>
        <v xml:space="preserve"> </v>
      </c>
      <c r="H9" s="179" t="str">
        <f>Classe!$E14</f>
        <v xml:space="preserve"> </v>
      </c>
      <c r="I9" s="179" t="str">
        <f>Classe!$E15</f>
        <v xml:space="preserve"> </v>
      </c>
      <c r="J9" s="179" t="str">
        <f>Classe!$E16</f>
        <v xml:space="preserve"> </v>
      </c>
      <c r="K9" s="179" t="str">
        <f>Classe!$E17</f>
        <v xml:space="preserve"> </v>
      </c>
      <c r="L9" s="179" t="str">
        <f>Classe!$E18</f>
        <v xml:space="preserve"> </v>
      </c>
      <c r="M9" s="179" t="str">
        <f>Classe!$E19</f>
        <v xml:space="preserve"> </v>
      </c>
      <c r="N9" s="179" t="str">
        <f>Classe!$E20</f>
        <v xml:space="preserve"> </v>
      </c>
      <c r="O9" s="179" t="str">
        <f>Classe!$E21</f>
        <v xml:space="preserve"> </v>
      </c>
      <c r="P9" s="179" t="str">
        <f>Classe!$E22</f>
        <v xml:space="preserve"> </v>
      </c>
      <c r="Q9" s="179" t="str">
        <f>Classe!$E23</f>
        <v xml:space="preserve"> </v>
      </c>
      <c r="R9" s="179" t="str">
        <f>Classe!$E24</f>
        <v xml:space="preserve"> </v>
      </c>
      <c r="S9" s="179" t="str">
        <f>Classe!$E25</f>
        <v xml:space="preserve"> </v>
      </c>
      <c r="T9" s="179" t="str">
        <f>Classe!$E26</f>
        <v xml:space="preserve"> </v>
      </c>
      <c r="U9" s="179" t="str">
        <f>Classe!$E27</f>
        <v xml:space="preserve"> </v>
      </c>
      <c r="V9" s="179" t="str">
        <f>Classe!$E28</f>
        <v xml:space="preserve"> </v>
      </c>
      <c r="W9" s="179" t="str">
        <f>Classe!$E29</f>
        <v xml:space="preserve"> </v>
      </c>
      <c r="X9" s="179" t="str">
        <f>Classe!$E30</f>
        <v xml:space="preserve"> </v>
      </c>
      <c r="Y9" s="179" t="str">
        <f>Classe!$E31</f>
        <v xml:space="preserve"> </v>
      </c>
      <c r="Z9" s="179" t="str">
        <f>Classe!$E32</f>
        <v xml:space="preserve"> </v>
      </c>
      <c r="AA9" s="179" t="str">
        <f>Classe!$E33</f>
        <v xml:space="preserve"> </v>
      </c>
      <c r="AB9" s="179" t="str">
        <f>Classe!$E34</f>
        <v xml:space="preserve"> </v>
      </c>
      <c r="AC9" s="179" t="str">
        <f>Classe!$E35</f>
        <v xml:space="preserve"> </v>
      </c>
      <c r="AD9" s="179" t="str">
        <f>Classe!$E36</f>
        <v xml:space="preserve"> </v>
      </c>
      <c r="AE9" s="179" t="str">
        <f>Classe!$E37</f>
        <v xml:space="preserve"> </v>
      </c>
      <c r="AF9" s="179" t="str">
        <f>Classe!$E38</f>
        <v xml:space="preserve"> </v>
      </c>
      <c r="AG9" s="179" t="str">
        <f>Classe!$E39</f>
        <v xml:space="preserve"> </v>
      </c>
      <c r="AH9" s="179" t="str">
        <f>Classe!$E40</f>
        <v xml:space="preserve"> </v>
      </c>
      <c r="AI9" s="179" t="str">
        <f>Classe!$E41</f>
        <v xml:space="preserve"> </v>
      </c>
      <c r="AJ9" s="179" t="str">
        <f>Classe!$E42</f>
        <v xml:space="preserve"> </v>
      </c>
      <c r="AK9" s="179" t="str">
        <f>Classe!$E43</f>
        <v xml:space="preserve"> </v>
      </c>
      <c r="AL9" s="179" t="str">
        <f>Classe!$E44</f>
        <v xml:space="preserve"> </v>
      </c>
      <c r="AM9" s="179" t="str">
        <f>Classe!$E45</f>
        <v xml:space="preserve"> </v>
      </c>
      <c r="AN9" s="179" t="str">
        <f>Classe!$E46</f>
        <v xml:space="preserve"> </v>
      </c>
      <c r="AO9" s="179" t="str">
        <f>Classe!$E47</f>
        <v xml:space="preserve"> </v>
      </c>
      <c r="AP9" s="179" t="str">
        <f>Classe!$E48</f>
        <v xml:space="preserve"> </v>
      </c>
      <c r="AQ9" s="177">
        <v>1</v>
      </c>
      <c r="AR9" s="177">
        <v>9</v>
      </c>
      <c r="AS9" s="177">
        <v>0</v>
      </c>
      <c r="AT9" s="177" t="s">
        <v>2</v>
      </c>
      <c r="AU9" s="177" t="s">
        <v>81</v>
      </c>
    </row>
    <row r="10" spans="1:47" ht="28.5" customHeight="1" thickBot="1" x14ac:dyDescent="0.25">
      <c r="A10" s="136" t="s">
        <v>153</v>
      </c>
      <c r="B10" s="136" t="s">
        <v>144</v>
      </c>
      <c r="C10" s="136" t="s">
        <v>155</v>
      </c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78"/>
      <c r="AR10" s="178"/>
      <c r="AS10" s="178"/>
      <c r="AT10" s="178"/>
      <c r="AU10" s="178"/>
    </row>
    <row r="11" spans="1:47" ht="13.5" thickTop="1" x14ac:dyDescent="0.2">
      <c r="A11" s="188" t="s">
        <v>26</v>
      </c>
      <c r="B11" s="134">
        <v>1</v>
      </c>
      <c r="C11" s="135" t="s">
        <v>29</v>
      </c>
      <c r="D11" s="109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1">
        <f>COUNTIF(D11:AP11,1)</f>
        <v>0</v>
      </c>
      <c r="AR11" s="111">
        <f>COUNTIF(D11:AP11,9)</f>
        <v>0</v>
      </c>
      <c r="AS11" s="111">
        <f>COUNTIF(D11:AP11,0)</f>
        <v>0</v>
      </c>
      <c r="AT11" s="111">
        <f>COUNTIF(D11:AP11,"abs")</f>
        <v>0</v>
      </c>
      <c r="AU11" s="112" t="e">
        <f>AQ11/(Feuil1!$AP$3-AT11)</f>
        <v>#DIV/0!</v>
      </c>
    </row>
    <row r="12" spans="1:47" x14ac:dyDescent="0.2">
      <c r="A12" s="189"/>
      <c r="B12" s="55">
        <v>2</v>
      </c>
      <c r="C12" s="97" t="s">
        <v>15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8">
        <f>COUNTIF(D12:AP12,1)</f>
        <v>0</v>
      </c>
      <c r="AR12" s="8">
        <f t="shared" ref="AR12:AR61" si="0">COUNTIF(D12:AP12,9)</f>
        <v>0</v>
      </c>
      <c r="AS12" s="8">
        <f t="shared" ref="AS12:AS61" si="1">COUNTIF(D12:AP12,0)</f>
        <v>0</v>
      </c>
      <c r="AT12" s="8">
        <f t="shared" ref="AT12:AT61" si="2">COUNTIF(D12:AP12,"abs")</f>
        <v>0</v>
      </c>
      <c r="AU12" s="113" t="e">
        <f>AQ12/(Feuil1!$AP$3-AT12)</f>
        <v>#DIV/0!</v>
      </c>
    </row>
    <row r="13" spans="1:47" x14ac:dyDescent="0.2">
      <c r="A13" s="189"/>
      <c r="B13" s="99">
        <v>3</v>
      </c>
      <c r="C13" s="100" t="s">
        <v>16</v>
      </c>
      <c r="D13" s="101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8">
        <f t="shared" ref="AQ13:AQ61" si="3">COUNTIF(D13:AP13,1)</f>
        <v>0</v>
      </c>
      <c r="AR13" s="8">
        <f t="shared" si="0"/>
        <v>0</v>
      </c>
      <c r="AS13" s="8">
        <f t="shared" si="1"/>
        <v>0</v>
      </c>
      <c r="AT13" s="8">
        <f t="shared" si="2"/>
        <v>0</v>
      </c>
      <c r="AU13" s="113" t="e">
        <f>AQ13/(Feuil1!$AP$3-AT13)</f>
        <v>#DIV/0!</v>
      </c>
    </row>
    <row r="14" spans="1:47" s="98" customFormat="1" x14ac:dyDescent="0.2">
      <c r="A14" s="189"/>
      <c r="B14" s="55">
        <v>4</v>
      </c>
      <c r="C14" s="97" t="s">
        <v>17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97">
        <f t="shared" si="3"/>
        <v>0</v>
      </c>
      <c r="AR14" s="97">
        <f t="shared" si="0"/>
        <v>0</v>
      </c>
      <c r="AS14" s="97">
        <f t="shared" si="1"/>
        <v>0</v>
      </c>
      <c r="AT14" s="97">
        <f t="shared" si="2"/>
        <v>0</v>
      </c>
      <c r="AU14" s="113" t="e">
        <f>AQ14/(Feuil1!$AP$3-AT14)</f>
        <v>#DIV/0!</v>
      </c>
    </row>
    <row r="15" spans="1:47" x14ac:dyDescent="0.2">
      <c r="A15" s="189"/>
      <c r="B15" s="99">
        <v>5</v>
      </c>
      <c r="C15" s="139" t="s">
        <v>156</v>
      </c>
      <c r="D15" s="101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8">
        <f t="shared" si="3"/>
        <v>0</v>
      </c>
      <c r="AR15" s="8">
        <f t="shared" si="0"/>
        <v>0</v>
      </c>
      <c r="AS15" s="8">
        <f t="shared" si="1"/>
        <v>0</v>
      </c>
      <c r="AT15" s="8">
        <f t="shared" si="2"/>
        <v>0</v>
      </c>
      <c r="AU15" s="113" t="e">
        <f>AQ15/(Feuil1!$AP$3-AT15)</f>
        <v>#DIV/0!</v>
      </c>
    </row>
    <row r="16" spans="1:47" s="98" customFormat="1" x14ac:dyDescent="0.2">
      <c r="A16" s="189"/>
      <c r="B16" s="55">
        <v>6</v>
      </c>
      <c r="C16" s="97" t="s">
        <v>18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97">
        <f t="shared" si="3"/>
        <v>0</v>
      </c>
      <c r="AR16" s="97">
        <f t="shared" si="0"/>
        <v>0</v>
      </c>
      <c r="AS16" s="97">
        <f t="shared" si="1"/>
        <v>0</v>
      </c>
      <c r="AT16" s="97">
        <f t="shared" si="2"/>
        <v>0</v>
      </c>
      <c r="AU16" s="113" t="e">
        <f>AQ16/(Feuil1!$AP$3-AT16)</f>
        <v>#DIV/0!</v>
      </c>
    </row>
    <row r="17" spans="1:47" x14ac:dyDescent="0.2">
      <c r="A17" s="189"/>
      <c r="B17" s="99">
        <v>7</v>
      </c>
      <c r="C17" s="100" t="s">
        <v>19</v>
      </c>
      <c r="D17" s="101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8">
        <f t="shared" si="3"/>
        <v>0</v>
      </c>
      <c r="AR17" s="8">
        <f t="shared" si="0"/>
        <v>0</v>
      </c>
      <c r="AS17" s="8">
        <f t="shared" si="1"/>
        <v>0</v>
      </c>
      <c r="AT17" s="8">
        <f t="shared" si="2"/>
        <v>0</v>
      </c>
      <c r="AU17" s="113" t="e">
        <f>AQ17/(Feuil1!$AP$3-AT17)</f>
        <v>#DIV/0!</v>
      </c>
    </row>
    <row r="18" spans="1:47" s="98" customFormat="1" x14ac:dyDescent="0.2">
      <c r="A18" s="189"/>
      <c r="B18" s="55">
        <v>8</v>
      </c>
      <c r="C18" s="97" t="s">
        <v>20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97">
        <f t="shared" si="3"/>
        <v>0</v>
      </c>
      <c r="AR18" s="97">
        <f t="shared" si="0"/>
        <v>0</v>
      </c>
      <c r="AS18" s="97">
        <f t="shared" si="1"/>
        <v>0</v>
      </c>
      <c r="AT18" s="97">
        <f t="shared" si="2"/>
        <v>0</v>
      </c>
      <c r="AU18" s="113" t="e">
        <f>AQ18/(Feuil1!$AP$3-AT18)</f>
        <v>#DIV/0!</v>
      </c>
    </row>
    <row r="19" spans="1:47" x14ac:dyDescent="0.2">
      <c r="A19" s="189"/>
      <c r="B19" s="99">
        <v>9</v>
      </c>
      <c r="C19" s="100" t="s">
        <v>21</v>
      </c>
      <c r="D19" s="101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8">
        <f t="shared" si="3"/>
        <v>0</v>
      </c>
      <c r="AR19" s="8">
        <f t="shared" si="0"/>
        <v>0</v>
      </c>
      <c r="AS19" s="8">
        <f t="shared" si="1"/>
        <v>0</v>
      </c>
      <c r="AT19" s="8">
        <f t="shared" si="2"/>
        <v>0</v>
      </c>
      <c r="AU19" s="113" t="e">
        <f>AQ19/(Feuil1!$AP$3-AT19)</f>
        <v>#DIV/0!</v>
      </c>
    </row>
    <row r="20" spans="1:47" s="98" customFormat="1" x14ac:dyDescent="0.2">
      <c r="A20" s="189"/>
      <c r="B20" s="55">
        <v>10</v>
      </c>
      <c r="C20" s="97" t="s">
        <v>30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97">
        <f t="shared" si="3"/>
        <v>0</v>
      </c>
      <c r="AR20" s="97">
        <f t="shared" si="0"/>
        <v>0</v>
      </c>
      <c r="AS20" s="97">
        <f t="shared" si="1"/>
        <v>0</v>
      </c>
      <c r="AT20" s="97">
        <f t="shared" si="2"/>
        <v>0</v>
      </c>
      <c r="AU20" s="113" t="e">
        <f>AQ20/(Feuil1!$AP$3-AT20)</f>
        <v>#DIV/0!</v>
      </c>
    </row>
    <row r="21" spans="1:47" x14ac:dyDescent="0.2">
      <c r="A21" s="189"/>
      <c r="B21" s="99">
        <v>11</v>
      </c>
      <c r="C21" s="100" t="s">
        <v>31</v>
      </c>
      <c r="D21" s="101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8">
        <f t="shared" si="3"/>
        <v>0</v>
      </c>
      <c r="AR21" s="8">
        <f t="shared" si="0"/>
        <v>0</v>
      </c>
      <c r="AS21" s="8">
        <f t="shared" si="1"/>
        <v>0</v>
      </c>
      <c r="AT21" s="8">
        <f t="shared" si="2"/>
        <v>0</v>
      </c>
      <c r="AU21" s="113" t="e">
        <f>AQ21/(Feuil1!$AP$3-AT21)</f>
        <v>#DIV/0!</v>
      </c>
    </row>
    <row r="22" spans="1:47" s="98" customFormat="1" x14ac:dyDescent="0.2">
      <c r="A22" s="189"/>
      <c r="B22" s="55">
        <v>12</v>
      </c>
      <c r="C22" s="97" t="s">
        <v>22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97">
        <f t="shared" si="3"/>
        <v>0</v>
      </c>
      <c r="AR22" s="97">
        <f t="shared" si="0"/>
        <v>0</v>
      </c>
      <c r="AS22" s="97">
        <f t="shared" si="1"/>
        <v>0</v>
      </c>
      <c r="AT22" s="97">
        <f t="shared" si="2"/>
        <v>0</v>
      </c>
      <c r="AU22" s="113" t="e">
        <f>AQ22/(Feuil1!$AP$3-AT22)</f>
        <v>#DIV/0!</v>
      </c>
    </row>
    <row r="23" spans="1:47" x14ac:dyDescent="0.2">
      <c r="A23" s="189"/>
      <c r="B23" s="99">
        <v>13</v>
      </c>
      <c r="C23" s="100" t="s">
        <v>23</v>
      </c>
      <c r="D23" s="101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8">
        <f t="shared" si="3"/>
        <v>0</v>
      </c>
      <c r="AR23" s="8">
        <f t="shared" si="0"/>
        <v>0</v>
      </c>
      <c r="AS23" s="8">
        <f t="shared" si="1"/>
        <v>0</v>
      </c>
      <c r="AT23" s="8">
        <f t="shared" si="2"/>
        <v>0</v>
      </c>
      <c r="AU23" s="113" t="e">
        <f>AQ23/(Feuil1!$AP$3-AT23)</f>
        <v>#DIV/0!</v>
      </c>
    </row>
    <row r="24" spans="1:47" s="98" customFormat="1" x14ac:dyDescent="0.2">
      <c r="A24" s="189"/>
      <c r="B24" s="55">
        <v>14</v>
      </c>
      <c r="C24" s="97" t="s">
        <v>33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97">
        <f t="shared" si="3"/>
        <v>0</v>
      </c>
      <c r="AR24" s="97">
        <f t="shared" si="0"/>
        <v>0</v>
      </c>
      <c r="AS24" s="97">
        <f t="shared" si="1"/>
        <v>0</v>
      </c>
      <c r="AT24" s="97">
        <f t="shared" si="2"/>
        <v>0</v>
      </c>
      <c r="AU24" s="113" t="e">
        <f>AQ24/(Feuil1!$AP$3-AT24)</f>
        <v>#DIV/0!</v>
      </c>
    </row>
    <row r="25" spans="1:47" ht="13.5" thickBot="1" x14ac:dyDescent="0.25">
      <c r="A25" s="190"/>
      <c r="B25" s="114">
        <v>15</v>
      </c>
      <c r="C25" s="115" t="s">
        <v>32</v>
      </c>
      <c r="D25" s="116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8">
        <f t="shared" si="3"/>
        <v>0</v>
      </c>
      <c r="AR25" s="118">
        <f t="shared" si="0"/>
        <v>0</v>
      </c>
      <c r="AS25" s="118">
        <f t="shared" si="1"/>
        <v>0</v>
      </c>
      <c r="AT25" s="118">
        <f t="shared" si="2"/>
        <v>0</v>
      </c>
      <c r="AU25" s="119" t="e">
        <f>AQ25/(Feuil1!$AP$3-AT25)</f>
        <v>#DIV/0!</v>
      </c>
    </row>
    <row r="26" spans="1:47" s="98" customFormat="1" ht="13.5" thickTop="1" x14ac:dyDescent="0.2">
      <c r="A26" s="188" t="s">
        <v>3</v>
      </c>
      <c r="B26" s="120">
        <v>16</v>
      </c>
      <c r="C26" s="121" t="s">
        <v>34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1">
        <f t="shared" si="3"/>
        <v>0</v>
      </c>
      <c r="AR26" s="121">
        <f t="shared" si="0"/>
        <v>0</v>
      </c>
      <c r="AS26" s="121">
        <f t="shared" si="1"/>
        <v>0</v>
      </c>
      <c r="AT26" s="121">
        <f t="shared" si="2"/>
        <v>0</v>
      </c>
      <c r="AU26" s="112" t="e">
        <f>AQ26/(Feuil1!$AP$3-AT26)</f>
        <v>#DIV/0!</v>
      </c>
    </row>
    <row r="27" spans="1:47" x14ac:dyDescent="0.2">
      <c r="A27" s="189"/>
      <c r="B27" s="99">
        <v>17</v>
      </c>
      <c r="C27" s="100" t="s">
        <v>35</v>
      </c>
      <c r="D27" s="101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8">
        <f t="shared" si="3"/>
        <v>0</v>
      </c>
      <c r="AR27" s="8">
        <f t="shared" si="0"/>
        <v>0</v>
      </c>
      <c r="AS27" s="8">
        <f t="shared" si="1"/>
        <v>0</v>
      </c>
      <c r="AT27" s="8">
        <f t="shared" si="2"/>
        <v>0</v>
      </c>
      <c r="AU27" s="113" t="e">
        <f>AQ27/(Feuil1!$AP$3-AT27)</f>
        <v>#DIV/0!</v>
      </c>
    </row>
    <row r="28" spans="1:47" s="98" customFormat="1" x14ac:dyDescent="0.2">
      <c r="A28" s="189"/>
      <c r="B28" s="55">
        <v>18</v>
      </c>
      <c r="C28" s="97" t="s">
        <v>36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97">
        <f t="shared" si="3"/>
        <v>0</v>
      </c>
      <c r="AR28" s="97">
        <f t="shared" si="0"/>
        <v>0</v>
      </c>
      <c r="AS28" s="97">
        <f t="shared" si="1"/>
        <v>0</v>
      </c>
      <c r="AT28" s="97">
        <f t="shared" si="2"/>
        <v>0</v>
      </c>
      <c r="AU28" s="113" t="e">
        <f>AQ28/(Feuil1!$AP$3-AT28)</f>
        <v>#DIV/0!</v>
      </c>
    </row>
    <row r="29" spans="1:47" x14ac:dyDescent="0.2">
      <c r="A29" s="189"/>
      <c r="B29" s="99">
        <v>19</v>
      </c>
      <c r="C29" s="100" t="s">
        <v>37</v>
      </c>
      <c r="D29" s="101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8">
        <f t="shared" si="3"/>
        <v>0</v>
      </c>
      <c r="AR29" s="8">
        <f t="shared" si="0"/>
        <v>0</v>
      </c>
      <c r="AS29" s="8">
        <f t="shared" si="1"/>
        <v>0</v>
      </c>
      <c r="AT29" s="8">
        <f t="shared" si="2"/>
        <v>0</v>
      </c>
      <c r="AU29" s="113" t="e">
        <f>AQ29/(Feuil1!$AP$3-AT29)</f>
        <v>#DIV/0!</v>
      </c>
    </row>
    <row r="30" spans="1:47" s="98" customFormat="1" x14ac:dyDescent="0.2">
      <c r="A30" s="189"/>
      <c r="B30" s="55">
        <v>20</v>
      </c>
      <c r="C30" s="97" t="s">
        <v>38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97">
        <f t="shared" si="3"/>
        <v>0</v>
      </c>
      <c r="AR30" s="97">
        <f t="shared" si="0"/>
        <v>0</v>
      </c>
      <c r="AS30" s="97">
        <f t="shared" si="1"/>
        <v>0</v>
      </c>
      <c r="AT30" s="97">
        <f t="shared" si="2"/>
        <v>0</v>
      </c>
      <c r="AU30" s="113" t="e">
        <f>AQ30/(Feuil1!$AP$3-AT30)</f>
        <v>#DIV/0!</v>
      </c>
    </row>
    <row r="31" spans="1:47" x14ac:dyDescent="0.2">
      <c r="A31" s="189"/>
      <c r="B31" s="99">
        <v>21</v>
      </c>
      <c r="C31" s="100" t="s">
        <v>39</v>
      </c>
      <c r="D31" s="101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8">
        <f t="shared" si="3"/>
        <v>0</v>
      </c>
      <c r="AR31" s="8">
        <f t="shared" si="0"/>
        <v>0</v>
      </c>
      <c r="AS31" s="8">
        <f t="shared" si="1"/>
        <v>0</v>
      </c>
      <c r="AT31" s="8">
        <f t="shared" si="2"/>
        <v>0</v>
      </c>
      <c r="AU31" s="113" t="e">
        <f>AQ31/(Feuil1!$AP$3-AT31)</f>
        <v>#DIV/0!</v>
      </c>
    </row>
    <row r="32" spans="1:47" s="98" customFormat="1" x14ac:dyDescent="0.2">
      <c r="A32" s="189"/>
      <c r="B32" s="55">
        <v>22</v>
      </c>
      <c r="C32" s="97" t="s">
        <v>40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97">
        <f t="shared" si="3"/>
        <v>0</v>
      </c>
      <c r="AR32" s="97">
        <f t="shared" si="0"/>
        <v>0</v>
      </c>
      <c r="AS32" s="97">
        <f t="shared" si="1"/>
        <v>0</v>
      </c>
      <c r="AT32" s="97">
        <f t="shared" si="2"/>
        <v>0</v>
      </c>
      <c r="AU32" s="113" t="e">
        <f>AQ32/(Feuil1!$AP$3-AT32)</f>
        <v>#DIV/0!</v>
      </c>
    </row>
    <row r="33" spans="1:47" x14ac:dyDescent="0.2">
      <c r="A33" s="189"/>
      <c r="B33" s="99">
        <v>23</v>
      </c>
      <c r="C33" s="100" t="s">
        <v>41</v>
      </c>
      <c r="D33" s="101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8">
        <f t="shared" si="3"/>
        <v>0</v>
      </c>
      <c r="AR33" s="8">
        <f t="shared" si="0"/>
        <v>0</v>
      </c>
      <c r="AS33" s="8">
        <f t="shared" si="1"/>
        <v>0</v>
      </c>
      <c r="AT33" s="8">
        <f t="shared" si="2"/>
        <v>0</v>
      </c>
      <c r="AU33" s="113" t="e">
        <f>AQ33/(Feuil1!$AP$3-AT33)</f>
        <v>#DIV/0!</v>
      </c>
    </row>
    <row r="34" spans="1:47" x14ac:dyDescent="0.2">
      <c r="A34" s="189"/>
      <c r="B34" s="99">
        <v>24</v>
      </c>
      <c r="C34" s="100" t="s">
        <v>42</v>
      </c>
      <c r="D34" s="101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8">
        <f t="shared" si="3"/>
        <v>0</v>
      </c>
      <c r="AR34" s="8">
        <f t="shared" si="0"/>
        <v>0</v>
      </c>
      <c r="AS34" s="8">
        <f t="shared" si="1"/>
        <v>0</v>
      </c>
      <c r="AT34" s="8">
        <f t="shared" si="2"/>
        <v>0</v>
      </c>
      <c r="AU34" s="113" t="e">
        <f>AQ34/(Feuil1!$AP$3-AT34)</f>
        <v>#DIV/0!</v>
      </c>
    </row>
    <row r="35" spans="1:47" s="98" customFormat="1" x14ac:dyDescent="0.2">
      <c r="A35" s="189"/>
      <c r="B35" s="55">
        <v>25</v>
      </c>
      <c r="C35" s="97" t="s">
        <v>43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97">
        <f t="shared" si="3"/>
        <v>0</v>
      </c>
      <c r="AR35" s="97">
        <f t="shared" si="0"/>
        <v>0</v>
      </c>
      <c r="AS35" s="97">
        <f t="shared" si="1"/>
        <v>0</v>
      </c>
      <c r="AT35" s="97">
        <f t="shared" si="2"/>
        <v>0</v>
      </c>
      <c r="AU35" s="113" t="e">
        <f>AQ35/(Feuil1!$AP$3-AT35)</f>
        <v>#DIV/0!</v>
      </c>
    </row>
    <row r="36" spans="1:47" x14ac:dyDescent="0.2">
      <c r="A36" s="189"/>
      <c r="B36" s="99">
        <v>26</v>
      </c>
      <c r="C36" s="100" t="s">
        <v>44</v>
      </c>
      <c r="D36" s="101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8">
        <f t="shared" si="3"/>
        <v>0</v>
      </c>
      <c r="AR36" s="8">
        <f t="shared" si="0"/>
        <v>0</v>
      </c>
      <c r="AS36" s="8">
        <f t="shared" si="1"/>
        <v>0</v>
      </c>
      <c r="AT36" s="8">
        <f t="shared" si="2"/>
        <v>0</v>
      </c>
      <c r="AU36" s="113" t="e">
        <f>AQ36/(Feuil1!$AP$3-AT36)</f>
        <v>#DIV/0!</v>
      </c>
    </row>
    <row r="37" spans="1:47" s="98" customFormat="1" x14ac:dyDescent="0.2">
      <c r="A37" s="189"/>
      <c r="B37" s="55">
        <v>27</v>
      </c>
      <c r="C37" s="97" t="s">
        <v>45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97">
        <f t="shared" si="3"/>
        <v>0</v>
      </c>
      <c r="AR37" s="97">
        <f t="shared" si="0"/>
        <v>0</v>
      </c>
      <c r="AS37" s="97">
        <f t="shared" si="1"/>
        <v>0</v>
      </c>
      <c r="AT37" s="97">
        <f t="shared" si="2"/>
        <v>0</v>
      </c>
      <c r="AU37" s="113" t="e">
        <f>AQ37/(Feuil1!$AP$3-AT37)</f>
        <v>#DIV/0!</v>
      </c>
    </row>
    <row r="38" spans="1:47" x14ac:dyDescent="0.2">
      <c r="A38" s="189"/>
      <c r="B38" s="99">
        <v>28</v>
      </c>
      <c r="C38" s="100" t="s">
        <v>46</v>
      </c>
      <c r="D38" s="101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8">
        <f t="shared" si="3"/>
        <v>0</v>
      </c>
      <c r="AR38" s="8">
        <f t="shared" si="0"/>
        <v>0</v>
      </c>
      <c r="AS38" s="8">
        <f t="shared" si="1"/>
        <v>0</v>
      </c>
      <c r="AT38" s="8">
        <f t="shared" si="2"/>
        <v>0</v>
      </c>
      <c r="AU38" s="113" t="e">
        <f>AQ38/(Feuil1!$AP$3-AT38)</f>
        <v>#DIV/0!</v>
      </c>
    </row>
    <row r="39" spans="1:47" s="98" customFormat="1" x14ac:dyDescent="0.2">
      <c r="A39" s="189"/>
      <c r="B39" s="55">
        <v>29</v>
      </c>
      <c r="C39" s="97" t="s">
        <v>47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97">
        <f t="shared" si="3"/>
        <v>0</v>
      </c>
      <c r="AR39" s="97">
        <f t="shared" si="0"/>
        <v>0</v>
      </c>
      <c r="AS39" s="97">
        <f t="shared" si="1"/>
        <v>0</v>
      </c>
      <c r="AT39" s="97">
        <f t="shared" si="2"/>
        <v>0</v>
      </c>
      <c r="AU39" s="113" t="e">
        <f>AQ39/(Feuil1!$AP$3-AT39)</f>
        <v>#DIV/0!</v>
      </c>
    </row>
    <row r="40" spans="1:47" s="98" customFormat="1" x14ac:dyDescent="0.2">
      <c r="A40" s="189"/>
      <c r="B40" s="99">
        <v>30</v>
      </c>
      <c r="C40" s="100" t="s">
        <v>93</v>
      </c>
      <c r="D40" s="101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97">
        <f t="shared" si="3"/>
        <v>0</v>
      </c>
      <c r="AR40" s="97">
        <f t="shared" si="0"/>
        <v>0</v>
      </c>
      <c r="AS40" s="97">
        <f t="shared" si="1"/>
        <v>0</v>
      </c>
      <c r="AT40" s="97">
        <f t="shared" si="2"/>
        <v>0</v>
      </c>
      <c r="AU40" s="113" t="e">
        <f>AQ40/(Feuil1!$AP$3-AT40)</f>
        <v>#DIV/0!</v>
      </c>
    </row>
    <row r="41" spans="1:47" ht="13.5" thickBot="1" x14ac:dyDescent="0.25">
      <c r="A41" s="190"/>
      <c r="B41" s="123">
        <v>31</v>
      </c>
      <c r="C41" s="124" t="s">
        <v>94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18">
        <f t="shared" si="3"/>
        <v>0</v>
      </c>
      <c r="AR41" s="118">
        <f t="shared" si="0"/>
        <v>0</v>
      </c>
      <c r="AS41" s="118">
        <f t="shared" si="1"/>
        <v>0</v>
      </c>
      <c r="AT41" s="118">
        <f t="shared" si="2"/>
        <v>0</v>
      </c>
      <c r="AU41" s="119" t="e">
        <f>AQ41/(Feuil1!$AP$3-AT41)</f>
        <v>#DIV/0!</v>
      </c>
    </row>
    <row r="42" spans="1:47" s="98" customFormat="1" ht="13.5" thickTop="1" x14ac:dyDescent="0.2">
      <c r="A42" s="188" t="s">
        <v>5</v>
      </c>
      <c r="B42" s="107">
        <v>32</v>
      </c>
      <c r="C42" s="137" t="s">
        <v>145</v>
      </c>
      <c r="D42" s="109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21">
        <f t="shared" si="3"/>
        <v>0</v>
      </c>
      <c r="AR42" s="121">
        <f t="shared" si="0"/>
        <v>0</v>
      </c>
      <c r="AS42" s="121">
        <f t="shared" si="1"/>
        <v>0</v>
      </c>
      <c r="AT42" s="121">
        <f t="shared" si="2"/>
        <v>0</v>
      </c>
      <c r="AU42" s="112" t="e">
        <f>AQ42/(Feuil1!$AP$3-AT42)</f>
        <v>#DIV/0!</v>
      </c>
    </row>
    <row r="43" spans="1:47" x14ac:dyDescent="0.2">
      <c r="A43" s="189"/>
      <c r="B43" s="55">
        <v>33</v>
      </c>
      <c r="C43" s="138" t="s">
        <v>146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8">
        <f t="shared" si="3"/>
        <v>0</v>
      </c>
      <c r="AR43" s="8">
        <f t="shared" si="0"/>
        <v>0</v>
      </c>
      <c r="AS43" s="8">
        <f t="shared" si="1"/>
        <v>0</v>
      </c>
      <c r="AT43" s="8">
        <f t="shared" si="2"/>
        <v>0</v>
      </c>
      <c r="AU43" s="113" t="e">
        <f>AQ43/(Feuil1!$AP$3-AT43)</f>
        <v>#DIV/0!</v>
      </c>
    </row>
    <row r="44" spans="1:47" s="98" customFormat="1" x14ac:dyDescent="0.2">
      <c r="A44" s="189"/>
      <c r="B44" s="99">
        <v>34</v>
      </c>
      <c r="C44" s="139" t="s">
        <v>147</v>
      </c>
      <c r="D44" s="101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97">
        <f t="shared" si="3"/>
        <v>0</v>
      </c>
      <c r="AR44" s="97">
        <f t="shared" si="0"/>
        <v>0</v>
      </c>
      <c r="AS44" s="97">
        <f t="shared" si="1"/>
        <v>0</v>
      </c>
      <c r="AT44" s="97">
        <f t="shared" si="2"/>
        <v>0</v>
      </c>
      <c r="AU44" s="113" t="e">
        <f>AQ44/(Feuil1!$AP$3-AT44)</f>
        <v>#DIV/0!</v>
      </c>
    </row>
    <row r="45" spans="1:47" x14ac:dyDescent="0.2">
      <c r="A45" s="189"/>
      <c r="B45" s="55">
        <v>35</v>
      </c>
      <c r="C45" s="138" t="s">
        <v>148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8">
        <f t="shared" si="3"/>
        <v>0</v>
      </c>
      <c r="AR45" s="8">
        <f t="shared" si="0"/>
        <v>0</v>
      </c>
      <c r="AS45" s="8">
        <f t="shared" si="1"/>
        <v>0</v>
      </c>
      <c r="AT45" s="8">
        <f t="shared" si="2"/>
        <v>0</v>
      </c>
      <c r="AU45" s="113" t="e">
        <f>AQ45/(Feuil1!$AP$3-AT45)</f>
        <v>#DIV/0!</v>
      </c>
    </row>
    <row r="46" spans="1:47" s="98" customFormat="1" x14ac:dyDescent="0.2">
      <c r="A46" s="189"/>
      <c r="B46" s="99">
        <v>36</v>
      </c>
      <c r="C46" s="139" t="s">
        <v>149</v>
      </c>
      <c r="D46" s="101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97">
        <f t="shared" si="3"/>
        <v>0</v>
      </c>
      <c r="AR46" s="97">
        <f t="shared" si="0"/>
        <v>0</v>
      </c>
      <c r="AS46" s="97">
        <f t="shared" si="1"/>
        <v>0</v>
      </c>
      <c r="AT46" s="97">
        <f t="shared" si="2"/>
        <v>0</v>
      </c>
      <c r="AU46" s="113" t="e">
        <f>AQ46/(Feuil1!$AP$3-AT46)</f>
        <v>#DIV/0!</v>
      </c>
    </row>
    <row r="47" spans="1:47" x14ac:dyDescent="0.2">
      <c r="A47" s="189"/>
      <c r="B47" s="55">
        <v>37</v>
      </c>
      <c r="C47" s="138" t="s">
        <v>150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8">
        <f t="shared" si="3"/>
        <v>0</v>
      </c>
      <c r="AR47" s="8">
        <f t="shared" si="0"/>
        <v>0</v>
      </c>
      <c r="AS47" s="8">
        <f t="shared" si="1"/>
        <v>0</v>
      </c>
      <c r="AT47" s="8">
        <f t="shared" si="2"/>
        <v>0</v>
      </c>
      <c r="AU47" s="113" t="e">
        <f>AQ47/(Feuil1!$AP$3-AT47)</f>
        <v>#DIV/0!</v>
      </c>
    </row>
    <row r="48" spans="1:47" s="98" customFormat="1" x14ac:dyDescent="0.2">
      <c r="A48" s="189"/>
      <c r="B48" s="99">
        <v>38</v>
      </c>
      <c r="C48" s="139" t="s">
        <v>151</v>
      </c>
      <c r="D48" s="101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97">
        <f t="shared" si="3"/>
        <v>0</v>
      </c>
      <c r="AR48" s="97">
        <f t="shared" si="0"/>
        <v>0</v>
      </c>
      <c r="AS48" s="97">
        <f t="shared" si="1"/>
        <v>0</v>
      </c>
      <c r="AT48" s="97">
        <f t="shared" si="2"/>
        <v>0</v>
      </c>
      <c r="AU48" s="113" t="e">
        <f>AQ48/(Feuil1!$AP$3-AT48)</f>
        <v>#DIV/0!</v>
      </c>
    </row>
    <row r="49" spans="1:47" ht="13.5" thickBot="1" x14ac:dyDescent="0.25">
      <c r="A49" s="190"/>
      <c r="B49" s="123">
        <v>39</v>
      </c>
      <c r="C49" s="140" t="s">
        <v>152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18">
        <f t="shared" si="3"/>
        <v>0</v>
      </c>
      <c r="AR49" s="118">
        <f t="shared" si="0"/>
        <v>0</v>
      </c>
      <c r="AS49" s="118">
        <f t="shared" si="1"/>
        <v>0</v>
      </c>
      <c r="AT49" s="118">
        <f t="shared" si="2"/>
        <v>0</v>
      </c>
      <c r="AU49" s="119" t="e">
        <f>AQ49/(Feuil1!$AP$3-AT49)</f>
        <v>#DIV/0!</v>
      </c>
    </row>
    <row r="50" spans="1:47" s="98" customFormat="1" ht="13.5" thickTop="1" x14ac:dyDescent="0.2">
      <c r="A50" s="188" t="s">
        <v>27</v>
      </c>
      <c r="B50" s="107">
        <v>40</v>
      </c>
      <c r="C50" s="108" t="s">
        <v>48</v>
      </c>
      <c r="D50" s="109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21">
        <f t="shared" si="3"/>
        <v>0</v>
      </c>
      <c r="AR50" s="121">
        <f t="shared" si="0"/>
        <v>0</v>
      </c>
      <c r="AS50" s="121">
        <f t="shared" si="1"/>
        <v>0</v>
      </c>
      <c r="AT50" s="121">
        <f t="shared" si="2"/>
        <v>0</v>
      </c>
      <c r="AU50" s="112" t="e">
        <f>AQ50/(Feuil1!$AP$3-AT50)</f>
        <v>#DIV/0!</v>
      </c>
    </row>
    <row r="51" spans="1:47" s="98" customFormat="1" x14ac:dyDescent="0.2">
      <c r="A51" s="189"/>
      <c r="B51" s="99">
        <v>41</v>
      </c>
      <c r="C51" s="100" t="s">
        <v>49</v>
      </c>
      <c r="D51" s="101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97">
        <f t="shared" si="3"/>
        <v>0</v>
      </c>
      <c r="AR51" s="97">
        <f t="shared" si="0"/>
        <v>0</v>
      </c>
      <c r="AS51" s="97">
        <f t="shared" si="1"/>
        <v>0</v>
      </c>
      <c r="AT51" s="97">
        <f t="shared" si="2"/>
        <v>0</v>
      </c>
      <c r="AU51" s="113" t="e">
        <f>AQ51/(Feuil1!$AP$3-AT51)</f>
        <v>#DIV/0!</v>
      </c>
    </row>
    <row r="52" spans="1:47" s="98" customFormat="1" x14ac:dyDescent="0.2">
      <c r="A52" s="189"/>
      <c r="B52" s="194">
        <v>42</v>
      </c>
      <c r="C52" s="100" t="s">
        <v>50</v>
      </c>
      <c r="D52" s="101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97">
        <f t="shared" si="3"/>
        <v>0</v>
      </c>
      <c r="AR52" s="97">
        <f t="shared" si="0"/>
        <v>0</v>
      </c>
      <c r="AS52" s="97">
        <f t="shared" si="1"/>
        <v>0</v>
      </c>
      <c r="AT52" s="97">
        <f t="shared" si="2"/>
        <v>0</v>
      </c>
      <c r="AU52" s="113" t="e">
        <f>AQ52/(Feuil1!$AP$3-AT52)</f>
        <v>#DIV/0!</v>
      </c>
    </row>
    <row r="53" spans="1:47" x14ac:dyDescent="0.2">
      <c r="A53" s="189"/>
      <c r="B53" s="195"/>
      <c r="C53" s="97" t="s">
        <v>51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8">
        <f t="shared" si="3"/>
        <v>0</v>
      </c>
      <c r="AR53" s="8">
        <f t="shared" si="0"/>
        <v>0</v>
      </c>
      <c r="AS53" s="8">
        <f t="shared" si="1"/>
        <v>0</v>
      </c>
      <c r="AT53" s="8">
        <f t="shared" si="2"/>
        <v>0</v>
      </c>
      <c r="AU53" s="113" t="e">
        <f>AQ53/(Feuil1!$AP$3-AT53)</f>
        <v>#DIV/0!</v>
      </c>
    </row>
    <row r="54" spans="1:47" s="98" customFormat="1" ht="13.5" thickBot="1" x14ac:dyDescent="0.25">
      <c r="A54" s="190"/>
      <c r="B54" s="128">
        <v>43</v>
      </c>
      <c r="C54" s="115" t="s">
        <v>52</v>
      </c>
      <c r="D54" s="116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24">
        <f t="shared" si="3"/>
        <v>0</v>
      </c>
      <c r="AR54" s="124">
        <f t="shared" si="0"/>
        <v>0</v>
      </c>
      <c r="AS54" s="124">
        <f t="shared" si="1"/>
        <v>0</v>
      </c>
      <c r="AT54" s="124">
        <f t="shared" si="2"/>
        <v>0</v>
      </c>
      <c r="AU54" s="119" t="e">
        <f>AQ54/(Feuil1!$AP$3-AT54)</f>
        <v>#DIV/0!</v>
      </c>
    </row>
    <row r="55" spans="1:47" ht="13.5" thickTop="1" x14ac:dyDescent="0.2">
      <c r="A55" s="188" t="s">
        <v>28</v>
      </c>
      <c r="B55" s="120">
        <v>44</v>
      </c>
      <c r="C55" s="121" t="s">
        <v>53</v>
      </c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11">
        <f t="shared" si="3"/>
        <v>0</v>
      </c>
      <c r="AR55" s="111">
        <f t="shared" si="0"/>
        <v>0</v>
      </c>
      <c r="AS55" s="111">
        <f t="shared" si="1"/>
        <v>0</v>
      </c>
      <c r="AT55" s="111">
        <f t="shared" si="2"/>
        <v>0</v>
      </c>
      <c r="AU55" s="112" t="e">
        <f>AQ55/(Feuil1!$AP$3-AT55)</f>
        <v>#DIV/0!</v>
      </c>
    </row>
    <row r="56" spans="1:47" s="98" customFormat="1" x14ac:dyDescent="0.2">
      <c r="A56" s="189"/>
      <c r="B56" s="99">
        <v>45</v>
      </c>
      <c r="C56" s="100" t="s">
        <v>54</v>
      </c>
      <c r="D56" s="101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97">
        <f t="shared" si="3"/>
        <v>0</v>
      </c>
      <c r="AR56" s="97">
        <f t="shared" si="0"/>
        <v>0</v>
      </c>
      <c r="AS56" s="97">
        <f t="shared" si="1"/>
        <v>0</v>
      </c>
      <c r="AT56" s="97">
        <f t="shared" si="2"/>
        <v>0</v>
      </c>
      <c r="AU56" s="113" t="e">
        <f>AQ56/(Feuil1!$AP$3-AT56)</f>
        <v>#DIV/0!</v>
      </c>
    </row>
    <row r="57" spans="1:47" s="98" customFormat="1" x14ac:dyDescent="0.2">
      <c r="A57" s="189"/>
      <c r="B57" s="196">
        <v>46</v>
      </c>
      <c r="C57" s="97" t="s">
        <v>55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97">
        <f t="shared" si="3"/>
        <v>0</v>
      </c>
      <c r="AR57" s="97">
        <f t="shared" si="0"/>
        <v>0</v>
      </c>
      <c r="AS57" s="97">
        <f t="shared" si="1"/>
        <v>0</v>
      </c>
      <c r="AT57" s="97">
        <f t="shared" si="2"/>
        <v>0</v>
      </c>
      <c r="AU57" s="113" t="e">
        <f>AQ57/(Feuil1!$AP$3-AT57)</f>
        <v>#DIV/0!</v>
      </c>
    </row>
    <row r="58" spans="1:47" s="98" customFormat="1" x14ac:dyDescent="0.2">
      <c r="A58" s="189"/>
      <c r="B58" s="197"/>
      <c r="C58" s="101" t="s">
        <v>142</v>
      </c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97">
        <f t="shared" si="3"/>
        <v>0</v>
      </c>
      <c r="AR58" s="97">
        <f t="shared" si="0"/>
        <v>0</v>
      </c>
      <c r="AS58" s="97">
        <f t="shared" si="1"/>
        <v>0</v>
      </c>
      <c r="AT58" s="97">
        <f t="shared" si="2"/>
        <v>0</v>
      </c>
      <c r="AU58" s="113" t="e">
        <f>AQ58/(Feuil1!$AP$3-AT58)</f>
        <v>#DIV/0!</v>
      </c>
    </row>
    <row r="59" spans="1:47" s="98" customFormat="1" x14ac:dyDescent="0.2">
      <c r="A59" s="189"/>
      <c r="B59" s="195"/>
      <c r="C59" s="97" t="s">
        <v>143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97">
        <f t="shared" si="3"/>
        <v>0</v>
      </c>
      <c r="AR59" s="97">
        <f t="shared" si="0"/>
        <v>0</v>
      </c>
      <c r="AS59" s="97">
        <f t="shared" si="1"/>
        <v>0</v>
      </c>
      <c r="AT59" s="97">
        <f t="shared" si="2"/>
        <v>0</v>
      </c>
      <c r="AU59" s="113" t="e">
        <f>AQ59/(Feuil1!$AP$3-AT59)</f>
        <v>#DIV/0!</v>
      </c>
    </row>
    <row r="60" spans="1:47" s="98" customFormat="1" x14ac:dyDescent="0.2">
      <c r="A60" s="189"/>
      <c r="B60" s="99">
        <v>47</v>
      </c>
      <c r="C60" s="100" t="s">
        <v>56</v>
      </c>
      <c r="D60" s="101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97">
        <f t="shared" si="3"/>
        <v>0</v>
      </c>
      <c r="AR60" s="97">
        <f t="shared" si="0"/>
        <v>0</v>
      </c>
      <c r="AS60" s="97">
        <f t="shared" si="1"/>
        <v>0</v>
      </c>
      <c r="AT60" s="97">
        <f t="shared" si="2"/>
        <v>0</v>
      </c>
      <c r="AU60" s="113" t="e">
        <f>AQ60/(Feuil1!$AP$3-AT60)</f>
        <v>#DIV/0!</v>
      </c>
    </row>
    <row r="61" spans="1:47" ht="13.5" thickBot="1" x14ac:dyDescent="0.25">
      <c r="A61" s="190"/>
      <c r="B61" s="123">
        <v>48</v>
      </c>
      <c r="C61" s="124" t="s">
        <v>57</v>
      </c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18">
        <f t="shared" si="3"/>
        <v>0</v>
      </c>
      <c r="AR61" s="118">
        <f t="shared" si="0"/>
        <v>0</v>
      </c>
      <c r="AS61" s="118">
        <f t="shared" si="1"/>
        <v>0</v>
      </c>
      <c r="AT61" s="118">
        <f t="shared" si="2"/>
        <v>0</v>
      </c>
      <c r="AU61" s="119" t="e">
        <f>AQ61/(Feuil1!$AP$3-AT61)</f>
        <v>#DIV/0!</v>
      </c>
    </row>
    <row r="62" spans="1:47" ht="13.5" thickTop="1" x14ac:dyDescent="0.2">
      <c r="A62" s="200" t="s">
        <v>87</v>
      </c>
      <c r="B62" s="201"/>
      <c r="C62" s="126">
        <v>1</v>
      </c>
      <c r="D62" s="127">
        <f t="shared" ref="D62:AP62" si="4">COUNTIF(D11:D61,1)</f>
        <v>0</v>
      </c>
      <c r="E62" s="127">
        <f t="shared" si="4"/>
        <v>0</v>
      </c>
      <c r="F62" s="127">
        <f t="shared" si="4"/>
        <v>0</v>
      </c>
      <c r="G62" s="127">
        <f t="shared" si="4"/>
        <v>0</v>
      </c>
      <c r="H62" s="127">
        <f t="shared" si="4"/>
        <v>0</v>
      </c>
      <c r="I62" s="127">
        <f t="shared" si="4"/>
        <v>0</v>
      </c>
      <c r="J62" s="127">
        <f t="shared" si="4"/>
        <v>0</v>
      </c>
      <c r="K62" s="127">
        <f t="shared" si="4"/>
        <v>0</v>
      </c>
      <c r="L62" s="127">
        <f t="shared" si="4"/>
        <v>0</v>
      </c>
      <c r="M62" s="127">
        <f t="shared" si="4"/>
        <v>0</v>
      </c>
      <c r="N62" s="127">
        <f t="shared" si="4"/>
        <v>0</v>
      </c>
      <c r="O62" s="127">
        <f t="shared" si="4"/>
        <v>0</v>
      </c>
      <c r="P62" s="127">
        <f t="shared" si="4"/>
        <v>0</v>
      </c>
      <c r="Q62" s="127">
        <f t="shared" si="4"/>
        <v>0</v>
      </c>
      <c r="R62" s="127">
        <f t="shared" si="4"/>
        <v>0</v>
      </c>
      <c r="S62" s="127">
        <f t="shared" si="4"/>
        <v>0</v>
      </c>
      <c r="T62" s="127">
        <f t="shared" si="4"/>
        <v>0</v>
      </c>
      <c r="U62" s="127">
        <f t="shared" si="4"/>
        <v>0</v>
      </c>
      <c r="V62" s="127">
        <f t="shared" si="4"/>
        <v>0</v>
      </c>
      <c r="W62" s="127">
        <f t="shared" si="4"/>
        <v>0</v>
      </c>
      <c r="X62" s="127">
        <f t="shared" si="4"/>
        <v>0</v>
      </c>
      <c r="Y62" s="127">
        <f t="shared" si="4"/>
        <v>0</v>
      </c>
      <c r="Z62" s="127">
        <f t="shared" si="4"/>
        <v>0</v>
      </c>
      <c r="AA62" s="127">
        <f t="shared" si="4"/>
        <v>0</v>
      </c>
      <c r="AB62" s="127">
        <f t="shared" si="4"/>
        <v>0</v>
      </c>
      <c r="AC62" s="127">
        <f t="shared" si="4"/>
        <v>0</v>
      </c>
      <c r="AD62" s="127">
        <f t="shared" si="4"/>
        <v>0</v>
      </c>
      <c r="AE62" s="127">
        <f t="shared" si="4"/>
        <v>0</v>
      </c>
      <c r="AF62" s="127">
        <f t="shared" si="4"/>
        <v>0</v>
      </c>
      <c r="AG62" s="127">
        <f t="shared" si="4"/>
        <v>0</v>
      </c>
      <c r="AH62" s="127">
        <f t="shared" si="4"/>
        <v>0</v>
      </c>
      <c r="AI62" s="127">
        <f t="shared" si="4"/>
        <v>0</v>
      </c>
      <c r="AJ62" s="127">
        <f t="shared" si="4"/>
        <v>0</v>
      </c>
      <c r="AK62" s="127">
        <f t="shared" si="4"/>
        <v>0</v>
      </c>
      <c r="AL62" s="127">
        <f t="shared" si="4"/>
        <v>0</v>
      </c>
      <c r="AM62" s="127">
        <f t="shared" si="4"/>
        <v>0</v>
      </c>
      <c r="AN62" s="127">
        <f t="shared" si="4"/>
        <v>0</v>
      </c>
      <c r="AO62" s="127">
        <f t="shared" si="4"/>
        <v>0</v>
      </c>
      <c r="AP62" s="127">
        <f t="shared" si="4"/>
        <v>0</v>
      </c>
      <c r="AQ62" s="129"/>
      <c r="AR62" s="130"/>
      <c r="AS62" s="130"/>
      <c r="AT62" s="130"/>
    </row>
    <row r="63" spans="1:47" x14ac:dyDescent="0.2">
      <c r="A63" s="202"/>
      <c r="B63" s="201"/>
      <c r="C63" s="5">
        <v>9</v>
      </c>
      <c r="D63" s="2">
        <f t="shared" ref="D63:AP63" si="5">COUNTIF(D11:D61,9)</f>
        <v>0</v>
      </c>
      <c r="E63" s="2">
        <f t="shared" si="5"/>
        <v>0</v>
      </c>
      <c r="F63" s="2">
        <f t="shared" si="5"/>
        <v>0</v>
      </c>
      <c r="G63" s="2">
        <f t="shared" si="5"/>
        <v>0</v>
      </c>
      <c r="H63" s="2">
        <f t="shared" si="5"/>
        <v>0</v>
      </c>
      <c r="I63" s="2">
        <f t="shared" si="5"/>
        <v>0</v>
      </c>
      <c r="J63" s="2">
        <f t="shared" si="5"/>
        <v>0</v>
      </c>
      <c r="K63" s="2">
        <f t="shared" si="5"/>
        <v>0</v>
      </c>
      <c r="L63" s="2">
        <f t="shared" si="5"/>
        <v>0</v>
      </c>
      <c r="M63" s="2">
        <f t="shared" si="5"/>
        <v>0</v>
      </c>
      <c r="N63" s="2">
        <f t="shared" si="5"/>
        <v>0</v>
      </c>
      <c r="O63" s="2">
        <f t="shared" si="5"/>
        <v>0</v>
      </c>
      <c r="P63" s="2">
        <f t="shared" si="5"/>
        <v>0</v>
      </c>
      <c r="Q63" s="2">
        <f t="shared" si="5"/>
        <v>0</v>
      </c>
      <c r="R63" s="2">
        <f t="shared" si="5"/>
        <v>0</v>
      </c>
      <c r="S63" s="2">
        <f t="shared" si="5"/>
        <v>0</v>
      </c>
      <c r="T63" s="2">
        <f t="shared" si="5"/>
        <v>0</v>
      </c>
      <c r="U63" s="2">
        <f t="shared" si="5"/>
        <v>0</v>
      </c>
      <c r="V63" s="2">
        <f t="shared" si="5"/>
        <v>0</v>
      </c>
      <c r="W63" s="2">
        <f t="shared" si="5"/>
        <v>0</v>
      </c>
      <c r="X63" s="2">
        <f t="shared" si="5"/>
        <v>0</v>
      </c>
      <c r="Y63" s="2">
        <f t="shared" si="5"/>
        <v>0</v>
      </c>
      <c r="Z63" s="2">
        <f t="shared" si="5"/>
        <v>0</v>
      </c>
      <c r="AA63" s="2">
        <f t="shared" si="5"/>
        <v>0</v>
      </c>
      <c r="AB63" s="2">
        <f t="shared" si="5"/>
        <v>0</v>
      </c>
      <c r="AC63" s="2">
        <f t="shared" si="5"/>
        <v>0</v>
      </c>
      <c r="AD63" s="2">
        <f t="shared" si="5"/>
        <v>0</v>
      </c>
      <c r="AE63" s="2">
        <f t="shared" si="5"/>
        <v>0</v>
      </c>
      <c r="AF63" s="2">
        <f t="shared" si="5"/>
        <v>0</v>
      </c>
      <c r="AG63" s="2">
        <f t="shared" si="5"/>
        <v>0</v>
      </c>
      <c r="AH63" s="2">
        <f t="shared" si="5"/>
        <v>0</v>
      </c>
      <c r="AI63" s="2">
        <f t="shared" si="5"/>
        <v>0</v>
      </c>
      <c r="AJ63" s="2">
        <f t="shared" si="5"/>
        <v>0</v>
      </c>
      <c r="AK63" s="2">
        <f t="shared" si="5"/>
        <v>0</v>
      </c>
      <c r="AL63" s="2">
        <f t="shared" si="5"/>
        <v>0</v>
      </c>
      <c r="AM63" s="2">
        <f t="shared" si="5"/>
        <v>0</v>
      </c>
      <c r="AN63" s="2">
        <f t="shared" si="5"/>
        <v>0</v>
      </c>
      <c r="AO63" s="2">
        <f t="shared" si="5"/>
        <v>0</v>
      </c>
      <c r="AP63" s="2">
        <f t="shared" si="5"/>
        <v>0</v>
      </c>
    </row>
    <row r="64" spans="1:47" x14ac:dyDescent="0.2">
      <c r="A64" s="200" t="s">
        <v>139</v>
      </c>
      <c r="B64" s="201"/>
      <c r="C64" s="5">
        <v>0</v>
      </c>
      <c r="D64" s="2">
        <f t="shared" ref="D64:AP64" si="6">COUNTIF(D11:D61,0)</f>
        <v>0</v>
      </c>
      <c r="E64" s="2">
        <f t="shared" si="6"/>
        <v>0</v>
      </c>
      <c r="F64" s="2">
        <f t="shared" si="6"/>
        <v>0</v>
      </c>
      <c r="G64" s="2">
        <f t="shared" si="6"/>
        <v>0</v>
      </c>
      <c r="H64" s="2">
        <f t="shared" si="6"/>
        <v>0</v>
      </c>
      <c r="I64" s="2">
        <f t="shared" si="6"/>
        <v>0</v>
      </c>
      <c r="J64" s="2">
        <f t="shared" si="6"/>
        <v>0</v>
      </c>
      <c r="K64" s="2">
        <f t="shared" si="6"/>
        <v>0</v>
      </c>
      <c r="L64" s="2">
        <f t="shared" si="6"/>
        <v>0</v>
      </c>
      <c r="M64" s="2">
        <f t="shared" si="6"/>
        <v>0</v>
      </c>
      <c r="N64" s="2">
        <f t="shared" si="6"/>
        <v>0</v>
      </c>
      <c r="O64" s="2">
        <f t="shared" si="6"/>
        <v>0</v>
      </c>
      <c r="P64" s="2">
        <f t="shared" si="6"/>
        <v>0</v>
      </c>
      <c r="Q64" s="2">
        <f t="shared" si="6"/>
        <v>0</v>
      </c>
      <c r="R64" s="2">
        <f t="shared" si="6"/>
        <v>0</v>
      </c>
      <c r="S64" s="2">
        <f t="shared" si="6"/>
        <v>0</v>
      </c>
      <c r="T64" s="2">
        <f t="shared" si="6"/>
        <v>0</v>
      </c>
      <c r="U64" s="2">
        <f t="shared" si="6"/>
        <v>0</v>
      </c>
      <c r="V64" s="2">
        <f t="shared" si="6"/>
        <v>0</v>
      </c>
      <c r="W64" s="2">
        <f t="shared" si="6"/>
        <v>0</v>
      </c>
      <c r="X64" s="2">
        <f t="shared" si="6"/>
        <v>0</v>
      </c>
      <c r="Y64" s="2">
        <f t="shared" si="6"/>
        <v>0</v>
      </c>
      <c r="Z64" s="2">
        <f t="shared" si="6"/>
        <v>0</v>
      </c>
      <c r="AA64" s="2">
        <f t="shared" si="6"/>
        <v>0</v>
      </c>
      <c r="AB64" s="2">
        <f t="shared" si="6"/>
        <v>0</v>
      </c>
      <c r="AC64" s="2">
        <f t="shared" si="6"/>
        <v>0</v>
      </c>
      <c r="AD64" s="2">
        <f t="shared" si="6"/>
        <v>0</v>
      </c>
      <c r="AE64" s="2">
        <f t="shared" si="6"/>
        <v>0</v>
      </c>
      <c r="AF64" s="2">
        <f t="shared" si="6"/>
        <v>0</v>
      </c>
      <c r="AG64" s="2">
        <f t="shared" si="6"/>
        <v>0</v>
      </c>
      <c r="AH64" s="2">
        <f t="shared" si="6"/>
        <v>0</v>
      </c>
      <c r="AI64" s="2">
        <f t="shared" si="6"/>
        <v>0</v>
      </c>
      <c r="AJ64" s="2">
        <f t="shared" si="6"/>
        <v>0</v>
      </c>
      <c r="AK64" s="2">
        <f t="shared" si="6"/>
        <v>0</v>
      </c>
      <c r="AL64" s="2">
        <f t="shared" si="6"/>
        <v>0</v>
      </c>
      <c r="AM64" s="2">
        <f t="shared" si="6"/>
        <v>0</v>
      </c>
      <c r="AN64" s="2">
        <f t="shared" si="6"/>
        <v>0</v>
      </c>
      <c r="AO64" s="2">
        <f t="shared" si="6"/>
        <v>0</v>
      </c>
      <c r="AP64" s="2">
        <f t="shared" si="6"/>
        <v>0</v>
      </c>
    </row>
    <row r="65" spans="1:47" x14ac:dyDescent="0.2">
      <c r="A65" s="202"/>
      <c r="B65" s="201"/>
      <c r="C65" s="5" t="s">
        <v>2</v>
      </c>
      <c r="D65" s="2">
        <f t="shared" ref="D65:AP65" si="7">COUNTIF(D11:D61,"Abs")</f>
        <v>0</v>
      </c>
      <c r="E65" s="2">
        <f t="shared" si="7"/>
        <v>0</v>
      </c>
      <c r="F65" s="2">
        <f t="shared" si="7"/>
        <v>0</v>
      </c>
      <c r="G65" s="2">
        <f t="shared" si="7"/>
        <v>0</v>
      </c>
      <c r="H65" s="2">
        <f t="shared" si="7"/>
        <v>0</v>
      </c>
      <c r="I65" s="2">
        <f t="shared" si="7"/>
        <v>0</v>
      </c>
      <c r="J65" s="2">
        <f t="shared" si="7"/>
        <v>0</v>
      </c>
      <c r="K65" s="2">
        <f t="shared" si="7"/>
        <v>0</v>
      </c>
      <c r="L65" s="2">
        <f t="shared" si="7"/>
        <v>0</v>
      </c>
      <c r="M65" s="2">
        <f t="shared" si="7"/>
        <v>0</v>
      </c>
      <c r="N65" s="2">
        <f t="shared" si="7"/>
        <v>0</v>
      </c>
      <c r="O65" s="2">
        <f t="shared" si="7"/>
        <v>0</v>
      </c>
      <c r="P65" s="2">
        <f t="shared" si="7"/>
        <v>0</v>
      </c>
      <c r="Q65" s="2">
        <f t="shared" si="7"/>
        <v>0</v>
      </c>
      <c r="R65" s="2">
        <f t="shared" si="7"/>
        <v>0</v>
      </c>
      <c r="S65" s="2">
        <f t="shared" si="7"/>
        <v>0</v>
      </c>
      <c r="T65" s="2">
        <f t="shared" si="7"/>
        <v>0</v>
      </c>
      <c r="U65" s="2">
        <f t="shared" si="7"/>
        <v>0</v>
      </c>
      <c r="V65" s="2">
        <f t="shared" si="7"/>
        <v>0</v>
      </c>
      <c r="W65" s="2">
        <f t="shared" si="7"/>
        <v>0</v>
      </c>
      <c r="X65" s="2">
        <f t="shared" si="7"/>
        <v>0</v>
      </c>
      <c r="Y65" s="2">
        <f t="shared" si="7"/>
        <v>0</v>
      </c>
      <c r="Z65" s="2">
        <f t="shared" si="7"/>
        <v>0</v>
      </c>
      <c r="AA65" s="2">
        <f t="shared" si="7"/>
        <v>0</v>
      </c>
      <c r="AB65" s="2">
        <f t="shared" si="7"/>
        <v>0</v>
      </c>
      <c r="AC65" s="2">
        <f t="shared" si="7"/>
        <v>0</v>
      </c>
      <c r="AD65" s="2">
        <f t="shared" si="7"/>
        <v>0</v>
      </c>
      <c r="AE65" s="2">
        <f t="shared" si="7"/>
        <v>0</v>
      </c>
      <c r="AF65" s="2">
        <f t="shared" si="7"/>
        <v>0</v>
      </c>
      <c r="AG65" s="2">
        <f t="shared" si="7"/>
        <v>0</v>
      </c>
      <c r="AH65" s="2">
        <f t="shared" si="7"/>
        <v>0</v>
      </c>
      <c r="AI65" s="2">
        <f t="shared" si="7"/>
        <v>0</v>
      </c>
      <c r="AJ65" s="2">
        <f t="shared" si="7"/>
        <v>0</v>
      </c>
      <c r="AK65" s="2">
        <f t="shared" si="7"/>
        <v>0</v>
      </c>
      <c r="AL65" s="2">
        <f t="shared" si="7"/>
        <v>0</v>
      </c>
      <c r="AM65" s="2">
        <f t="shared" si="7"/>
        <v>0</v>
      </c>
      <c r="AN65" s="2">
        <f t="shared" si="7"/>
        <v>0</v>
      </c>
      <c r="AO65" s="2">
        <f t="shared" si="7"/>
        <v>0</v>
      </c>
      <c r="AP65" s="2">
        <f t="shared" si="7"/>
        <v>0</v>
      </c>
    </row>
    <row r="66" spans="1:47" x14ac:dyDescent="0.2">
      <c r="A66" s="207"/>
      <c r="B66" s="208"/>
      <c r="C66" s="9" t="s">
        <v>6</v>
      </c>
      <c r="D66" s="10">
        <f>D62/(51-D65)</f>
        <v>0</v>
      </c>
      <c r="E66" s="10">
        <f t="shared" ref="E66:AO66" si="8">E62/(51-E65)</f>
        <v>0</v>
      </c>
      <c r="F66" s="10">
        <f t="shared" si="8"/>
        <v>0</v>
      </c>
      <c r="G66" s="10">
        <f t="shared" si="8"/>
        <v>0</v>
      </c>
      <c r="H66" s="10">
        <f t="shared" si="8"/>
        <v>0</v>
      </c>
      <c r="I66" s="10">
        <f t="shared" si="8"/>
        <v>0</v>
      </c>
      <c r="J66" s="10">
        <f t="shared" si="8"/>
        <v>0</v>
      </c>
      <c r="K66" s="10">
        <f t="shared" si="8"/>
        <v>0</v>
      </c>
      <c r="L66" s="10">
        <f t="shared" si="8"/>
        <v>0</v>
      </c>
      <c r="M66" s="10">
        <f t="shared" si="8"/>
        <v>0</v>
      </c>
      <c r="N66" s="10">
        <f t="shared" si="8"/>
        <v>0</v>
      </c>
      <c r="O66" s="10">
        <f t="shared" si="8"/>
        <v>0</v>
      </c>
      <c r="P66" s="10">
        <f t="shared" si="8"/>
        <v>0</v>
      </c>
      <c r="Q66" s="10">
        <f t="shared" si="8"/>
        <v>0</v>
      </c>
      <c r="R66" s="10">
        <f t="shared" si="8"/>
        <v>0</v>
      </c>
      <c r="S66" s="10">
        <f t="shared" si="8"/>
        <v>0</v>
      </c>
      <c r="T66" s="10">
        <f t="shared" si="8"/>
        <v>0</v>
      </c>
      <c r="U66" s="10">
        <f t="shared" si="8"/>
        <v>0</v>
      </c>
      <c r="V66" s="10">
        <f t="shared" si="8"/>
        <v>0</v>
      </c>
      <c r="W66" s="10">
        <f t="shared" si="8"/>
        <v>0</v>
      </c>
      <c r="X66" s="10">
        <f t="shared" si="8"/>
        <v>0</v>
      </c>
      <c r="Y66" s="10">
        <f t="shared" si="8"/>
        <v>0</v>
      </c>
      <c r="Z66" s="10">
        <f t="shared" si="8"/>
        <v>0</v>
      </c>
      <c r="AA66" s="10">
        <f t="shared" si="8"/>
        <v>0</v>
      </c>
      <c r="AB66" s="10">
        <f t="shared" si="8"/>
        <v>0</v>
      </c>
      <c r="AC66" s="10">
        <f t="shared" si="8"/>
        <v>0</v>
      </c>
      <c r="AD66" s="10">
        <f t="shared" si="8"/>
        <v>0</v>
      </c>
      <c r="AE66" s="10">
        <f t="shared" si="8"/>
        <v>0</v>
      </c>
      <c r="AF66" s="10">
        <f t="shared" si="8"/>
        <v>0</v>
      </c>
      <c r="AG66" s="10">
        <f t="shared" si="8"/>
        <v>0</v>
      </c>
      <c r="AH66" s="10">
        <f t="shared" si="8"/>
        <v>0</v>
      </c>
      <c r="AI66" s="10">
        <f t="shared" si="8"/>
        <v>0</v>
      </c>
      <c r="AJ66" s="10">
        <f t="shared" si="8"/>
        <v>0</v>
      </c>
      <c r="AK66" s="10">
        <f t="shared" si="8"/>
        <v>0</v>
      </c>
      <c r="AL66" s="10">
        <f t="shared" si="8"/>
        <v>0</v>
      </c>
      <c r="AM66" s="10">
        <f t="shared" si="8"/>
        <v>0</v>
      </c>
      <c r="AN66" s="10">
        <f t="shared" si="8"/>
        <v>0</v>
      </c>
      <c r="AO66" s="10">
        <f t="shared" si="8"/>
        <v>0</v>
      </c>
      <c r="AP66" s="10">
        <f t="shared" ref="AP66" si="9">AP62/(54-AP65)</f>
        <v>0</v>
      </c>
      <c r="AQ66" s="183" t="e">
        <f>SUM(D66:AP66)/(Feuil1!$AP$3-AT11)</f>
        <v>#DIV/0!</v>
      </c>
      <c r="AR66" s="184"/>
      <c r="AS66" s="184"/>
      <c r="AT66" s="184"/>
      <c r="AU66" s="184"/>
    </row>
    <row r="67" spans="1:47" s="106" customFormat="1" ht="215.1" customHeight="1" x14ac:dyDescent="0.2">
      <c r="A67" s="191" t="s">
        <v>25</v>
      </c>
      <c r="B67" s="209"/>
      <c r="C67" s="210"/>
      <c r="D67" s="175" t="str">
        <f t="shared" ref="D67:AP67" si="10">D9</f>
        <v xml:space="preserve"> </v>
      </c>
      <c r="E67" s="175" t="str">
        <f t="shared" si="10"/>
        <v xml:space="preserve"> </v>
      </c>
      <c r="F67" s="175" t="str">
        <f t="shared" si="10"/>
        <v xml:space="preserve"> </v>
      </c>
      <c r="G67" s="175" t="str">
        <f t="shared" si="10"/>
        <v xml:space="preserve"> </v>
      </c>
      <c r="H67" s="175" t="str">
        <f t="shared" si="10"/>
        <v xml:space="preserve"> </v>
      </c>
      <c r="I67" s="175" t="str">
        <f t="shared" si="10"/>
        <v xml:space="preserve"> </v>
      </c>
      <c r="J67" s="175" t="str">
        <f t="shared" si="10"/>
        <v xml:space="preserve"> </v>
      </c>
      <c r="K67" s="175" t="str">
        <f t="shared" si="10"/>
        <v xml:space="preserve"> </v>
      </c>
      <c r="L67" s="175" t="str">
        <f t="shared" si="10"/>
        <v xml:space="preserve"> </v>
      </c>
      <c r="M67" s="175" t="str">
        <f t="shared" si="10"/>
        <v xml:space="preserve"> </v>
      </c>
      <c r="N67" s="175" t="str">
        <f t="shared" si="10"/>
        <v xml:space="preserve"> </v>
      </c>
      <c r="O67" s="175" t="str">
        <f t="shared" si="10"/>
        <v xml:space="preserve"> </v>
      </c>
      <c r="P67" s="175" t="str">
        <f t="shared" si="10"/>
        <v xml:space="preserve"> </v>
      </c>
      <c r="Q67" s="175" t="str">
        <f t="shared" si="10"/>
        <v xml:space="preserve"> </v>
      </c>
      <c r="R67" s="175" t="str">
        <f t="shared" si="10"/>
        <v xml:space="preserve"> </v>
      </c>
      <c r="S67" s="175" t="str">
        <f t="shared" si="10"/>
        <v xml:space="preserve"> </v>
      </c>
      <c r="T67" s="175" t="str">
        <f t="shared" si="10"/>
        <v xml:space="preserve"> </v>
      </c>
      <c r="U67" s="175" t="str">
        <f t="shared" si="10"/>
        <v xml:space="preserve"> </v>
      </c>
      <c r="V67" s="175" t="str">
        <f t="shared" si="10"/>
        <v xml:space="preserve"> </v>
      </c>
      <c r="W67" s="175" t="str">
        <f t="shared" si="10"/>
        <v xml:space="preserve"> </v>
      </c>
      <c r="X67" s="175" t="str">
        <f t="shared" si="10"/>
        <v xml:space="preserve"> </v>
      </c>
      <c r="Y67" s="175" t="str">
        <f t="shared" si="10"/>
        <v xml:space="preserve"> </v>
      </c>
      <c r="Z67" s="175" t="str">
        <f t="shared" si="10"/>
        <v xml:space="preserve"> </v>
      </c>
      <c r="AA67" s="175" t="str">
        <f t="shared" si="10"/>
        <v xml:space="preserve"> </v>
      </c>
      <c r="AB67" s="175" t="str">
        <f t="shared" si="10"/>
        <v xml:space="preserve"> </v>
      </c>
      <c r="AC67" s="175" t="str">
        <f t="shared" si="10"/>
        <v xml:space="preserve"> </v>
      </c>
      <c r="AD67" s="175" t="str">
        <f t="shared" si="10"/>
        <v xml:space="preserve"> </v>
      </c>
      <c r="AE67" s="175" t="str">
        <f t="shared" si="10"/>
        <v xml:space="preserve"> </v>
      </c>
      <c r="AF67" s="175" t="str">
        <f t="shared" si="10"/>
        <v xml:space="preserve"> </v>
      </c>
      <c r="AG67" s="175" t="str">
        <f t="shared" si="10"/>
        <v xml:space="preserve"> </v>
      </c>
      <c r="AH67" s="175" t="str">
        <f t="shared" si="10"/>
        <v xml:space="preserve"> </v>
      </c>
      <c r="AI67" s="175" t="str">
        <f t="shared" si="10"/>
        <v xml:space="preserve"> </v>
      </c>
      <c r="AJ67" s="175" t="str">
        <f t="shared" si="10"/>
        <v xml:space="preserve"> </v>
      </c>
      <c r="AK67" s="175" t="str">
        <f t="shared" si="10"/>
        <v xml:space="preserve"> </v>
      </c>
      <c r="AL67" s="175" t="str">
        <f t="shared" si="10"/>
        <v xml:space="preserve"> </v>
      </c>
      <c r="AM67" s="175" t="str">
        <f t="shared" si="10"/>
        <v xml:space="preserve"> </v>
      </c>
      <c r="AN67" s="175" t="str">
        <f t="shared" si="10"/>
        <v xml:space="preserve"> </v>
      </c>
      <c r="AO67" s="175" t="str">
        <f t="shared" si="10"/>
        <v xml:space="preserve"> </v>
      </c>
      <c r="AP67" s="175" t="str">
        <f t="shared" si="10"/>
        <v xml:space="preserve"> </v>
      </c>
      <c r="AQ67" s="177">
        <v>1</v>
      </c>
      <c r="AR67" s="177">
        <v>9</v>
      </c>
      <c r="AS67" s="177">
        <v>0</v>
      </c>
      <c r="AT67" s="177" t="s">
        <v>2</v>
      </c>
      <c r="AU67" s="177" t="s">
        <v>81</v>
      </c>
    </row>
    <row r="68" spans="1:47" s="106" customFormat="1" ht="38.25" customHeight="1" thickBot="1" x14ac:dyDescent="0.25">
      <c r="A68" s="136" t="s">
        <v>153</v>
      </c>
      <c r="B68" s="136" t="s">
        <v>144</v>
      </c>
      <c r="C68" s="136" t="s">
        <v>154</v>
      </c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8"/>
      <c r="AR68" s="178"/>
      <c r="AS68" s="178"/>
      <c r="AT68" s="178"/>
      <c r="AU68" s="178"/>
    </row>
    <row r="69" spans="1:47" ht="13.5" thickTop="1" x14ac:dyDescent="0.2">
      <c r="A69" s="212" t="s">
        <v>164</v>
      </c>
      <c r="B69" s="99">
        <v>1</v>
      </c>
      <c r="C69" s="100" t="s">
        <v>58</v>
      </c>
      <c r="D69" s="101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8">
        <f>COUNTIF(D69:AP69,1)</f>
        <v>0</v>
      </c>
      <c r="AR69" s="8">
        <f>COUNTIF(D69:AP69,9)</f>
        <v>0</v>
      </c>
      <c r="AS69" s="8">
        <f>COUNTIF(D69:AP69,0)</f>
        <v>0</v>
      </c>
      <c r="AT69" s="8">
        <f>COUNTIF(D69:AP69,"abs")</f>
        <v>0</v>
      </c>
      <c r="AU69" s="96" t="e">
        <f>AQ69/(Feuil1!$AP$3-AT69)</f>
        <v>#DIV/0!</v>
      </c>
    </row>
    <row r="70" spans="1:47" x14ac:dyDescent="0.2">
      <c r="A70" s="212"/>
      <c r="B70" s="55">
        <v>2</v>
      </c>
      <c r="C70" s="97" t="s">
        <v>59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8">
        <f>COUNTIF(D70:AP70,1)</f>
        <v>0</v>
      </c>
      <c r="AR70" s="8">
        <f t="shared" ref="AR70:AR108" si="11">COUNTIF(D70:AP70,9)</f>
        <v>0</v>
      </c>
      <c r="AS70" s="8">
        <f t="shared" ref="AS70:AS108" si="12">COUNTIF(D70:AP70,0)</f>
        <v>0</v>
      </c>
      <c r="AT70" s="8">
        <f t="shared" ref="AT70:AT108" si="13">COUNTIF(D70:AP70,"abs")</f>
        <v>0</v>
      </c>
      <c r="AU70" s="96" t="e">
        <f>AQ70/(Feuil1!$AP$3-AT70)</f>
        <v>#DIV/0!</v>
      </c>
    </row>
    <row r="71" spans="1:47" x14ac:dyDescent="0.2">
      <c r="A71" s="212"/>
      <c r="B71" s="99">
        <v>3</v>
      </c>
      <c r="C71" s="100" t="s">
        <v>60</v>
      </c>
      <c r="D71" s="101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1"/>
      <c r="AO71" s="101"/>
      <c r="AP71" s="101"/>
      <c r="AQ71" s="8">
        <f t="shared" ref="AQ71:AQ108" si="14">COUNTIF(D71:AP71,1)</f>
        <v>0</v>
      </c>
      <c r="AR71" s="8">
        <f t="shared" si="11"/>
        <v>0</v>
      </c>
      <c r="AS71" s="8">
        <f t="shared" si="12"/>
        <v>0</v>
      </c>
      <c r="AT71" s="8">
        <f t="shared" si="13"/>
        <v>0</v>
      </c>
      <c r="AU71" s="96" t="e">
        <f>AQ71/(Feuil1!$AP$3-AT71)</f>
        <v>#DIV/0!</v>
      </c>
    </row>
    <row r="72" spans="1:47" x14ac:dyDescent="0.2">
      <c r="A72" s="212"/>
      <c r="B72" s="196">
        <v>4</v>
      </c>
      <c r="C72" s="97" t="s">
        <v>61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97">
        <f t="shared" si="14"/>
        <v>0</v>
      </c>
      <c r="AR72" s="97">
        <f t="shared" si="11"/>
        <v>0</v>
      </c>
      <c r="AS72" s="97">
        <f t="shared" si="12"/>
        <v>0</v>
      </c>
      <c r="AT72" s="97">
        <f t="shared" si="13"/>
        <v>0</v>
      </c>
      <c r="AU72" s="96" t="e">
        <f>AQ72/(Feuil1!$AP$3-AT72)</f>
        <v>#DIV/0!</v>
      </c>
    </row>
    <row r="73" spans="1:47" x14ac:dyDescent="0.2">
      <c r="A73" s="213"/>
      <c r="B73" s="195"/>
      <c r="C73" s="100" t="s">
        <v>62</v>
      </c>
      <c r="D73" s="101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8">
        <f t="shared" si="14"/>
        <v>0</v>
      </c>
      <c r="AR73" s="8">
        <f t="shared" si="11"/>
        <v>0</v>
      </c>
      <c r="AS73" s="8">
        <f t="shared" si="12"/>
        <v>0</v>
      </c>
      <c r="AT73" s="8">
        <f t="shared" si="13"/>
        <v>0</v>
      </c>
      <c r="AU73" s="96" t="e">
        <f>AQ73/(Feuil1!$AP$3-AT73)</f>
        <v>#DIV/0!</v>
      </c>
    </row>
    <row r="74" spans="1:47" x14ac:dyDescent="0.2">
      <c r="A74" s="211" t="s">
        <v>162</v>
      </c>
      <c r="B74" s="55">
        <v>5</v>
      </c>
      <c r="C74" s="97" t="s">
        <v>63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97">
        <f t="shared" si="14"/>
        <v>0</v>
      </c>
      <c r="AR74" s="97">
        <f t="shared" si="11"/>
        <v>0</v>
      </c>
      <c r="AS74" s="97">
        <f t="shared" si="12"/>
        <v>0</v>
      </c>
      <c r="AT74" s="97">
        <f t="shared" si="13"/>
        <v>0</v>
      </c>
      <c r="AU74" s="96" t="e">
        <f>AQ74/(Feuil1!$AP$3-AT74)</f>
        <v>#DIV/0!</v>
      </c>
    </row>
    <row r="75" spans="1:47" x14ac:dyDescent="0.2">
      <c r="A75" s="212"/>
      <c r="B75" s="99">
        <v>6</v>
      </c>
      <c r="C75" s="100" t="s">
        <v>64</v>
      </c>
      <c r="D75" s="101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97">
        <f t="shared" ref="AQ75:AQ82" si="15">COUNTIF(D75:AP75,1)</f>
        <v>0</v>
      </c>
      <c r="AR75" s="97">
        <f t="shared" ref="AR75:AR82" si="16">COUNTIF(D75:AP75,9)</f>
        <v>0</v>
      </c>
      <c r="AS75" s="97">
        <f t="shared" ref="AS75:AS82" si="17">COUNTIF(D75:AP75,0)</f>
        <v>0</v>
      </c>
      <c r="AT75" s="97">
        <f t="shared" ref="AT75:AT82" si="18">COUNTIF(D75:AP75,"abs")</f>
        <v>0</v>
      </c>
      <c r="AU75" s="96" t="e">
        <f>AQ75/(Feuil1!$AP$3-AT75)</f>
        <v>#DIV/0!</v>
      </c>
    </row>
    <row r="76" spans="1:47" x14ac:dyDescent="0.2">
      <c r="A76" s="212"/>
      <c r="B76" s="214">
        <v>7</v>
      </c>
      <c r="C76" s="100" t="s">
        <v>118</v>
      </c>
      <c r="D76" s="101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97">
        <f t="shared" si="15"/>
        <v>0</v>
      </c>
      <c r="AR76" s="97">
        <f t="shared" si="16"/>
        <v>0</v>
      </c>
      <c r="AS76" s="97">
        <f t="shared" si="17"/>
        <v>0</v>
      </c>
      <c r="AT76" s="97">
        <f t="shared" si="18"/>
        <v>0</v>
      </c>
      <c r="AU76" s="96" t="e">
        <f>AQ76/(Feuil1!$AP$3-AT76)</f>
        <v>#DIV/0!</v>
      </c>
    </row>
    <row r="77" spans="1:47" x14ac:dyDescent="0.2">
      <c r="A77" s="212"/>
      <c r="B77" s="214"/>
      <c r="C77" s="97" t="s">
        <v>119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97">
        <f t="shared" si="15"/>
        <v>0</v>
      </c>
      <c r="AR77" s="97">
        <f t="shared" si="16"/>
        <v>0</v>
      </c>
      <c r="AS77" s="97">
        <f t="shared" si="17"/>
        <v>0</v>
      </c>
      <c r="AT77" s="97">
        <f t="shared" si="18"/>
        <v>0</v>
      </c>
      <c r="AU77" s="96" t="e">
        <f>AQ77/(Feuil1!$AP$3-AT77)</f>
        <v>#DIV/0!</v>
      </c>
    </row>
    <row r="78" spans="1:47" x14ac:dyDescent="0.2">
      <c r="A78" s="212"/>
      <c r="B78" s="214"/>
      <c r="C78" s="100" t="s">
        <v>120</v>
      </c>
      <c r="D78" s="101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97">
        <f t="shared" si="15"/>
        <v>0</v>
      </c>
      <c r="AR78" s="97">
        <f t="shared" si="16"/>
        <v>0</v>
      </c>
      <c r="AS78" s="97">
        <f t="shared" si="17"/>
        <v>0</v>
      </c>
      <c r="AT78" s="97">
        <f t="shared" si="18"/>
        <v>0</v>
      </c>
      <c r="AU78" s="96" t="e">
        <f>AQ78/(Feuil1!$AP$3-AT78)</f>
        <v>#DIV/0!</v>
      </c>
    </row>
    <row r="79" spans="1:47" x14ac:dyDescent="0.2">
      <c r="A79" s="212"/>
      <c r="B79" s="214"/>
      <c r="C79" s="97" t="s">
        <v>121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97">
        <f t="shared" si="15"/>
        <v>0</v>
      </c>
      <c r="AR79" s="97">
        <f t="shared" si="16"/>
        <v>0</v>
      </c>
      <c r="AS79" s="97">
        <f t="shared" si="17"/>
        <v>0</v>
      </c>
      <c r="AT79" s="97">
        <f t="shared" si="18"/>
        <v>0</v>
      </c>
      <c r="AU79" s="96" t="e">
        <f>AQ79/(Feuil1!$AP$3-AT79)</f>
        <v>#DIV/0!</v>
      </c>
    </row>
    <row r="80" spans="1:47" x14ac:dyDescent="0.2">
      <c r="A80" s="212"/>
      <c r="B80" s="214"/>
      <c r="C80" s="100" t="s">
        <v>122</v>
      </c>
      <c r="D80" s="101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97">
        <f t="shared" si="15"/>
        <v>0</v>
      </c>
      <c r="AR80" s="97">
        <f t="shared" si="16"/>
        <v>0</v>
      </c>
      <c r="AS80" s="97">
        <f t="shared" si="17"/>
        <v>0</v>
      </c>
      <c r="AT80" s="97">
        <f t="shared" si="18"/>
        <v>0</v>
      </c>
      <c r="AU80" s="96" t="e">
        <f>AQ80/(Feuil1!$AP$3-AT80)</f>
        <v>#DIV/0!</v>
      </c>
    </row>
    <row r="81" spans="1:47" x14ac:dyDescent="0.2">
      <c r="A81" s="212"/>
      <c r="B81" s="214"/>
      <c r="C81" s="97" t="s">
        <v>123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97">
        <f t="shared" si="15"/>
        <v>0</v>
      </c>
      <c r="AR81" s="97">
        <f t="shared" si="16"/>
        <v>0</v>
      </c>
      <c r="AS81" s="97">
        <f t="shared" si="17"/>
        <v>0</v>
      </c>
      <c r="AT81" s="97">
        <f t="shared" si="18"/>
        <v>0</v>
      </c>
      <c r="AU81" s="96" t="e">
        <f>AQ81/(Feuil1!$AP$3-AT81)</f>
        <v>#DIV/0!</v>
      </c>
    </row>
    <row r="82" spans="1:47" x14ac:dyDescent="0.2">
      <c r="A82" s="212"/>
      <c r="B82" s="214"/>
      <c r="C82" s="100" t="s">
        <v>124</v>
      </c>
      <c r="D82" s="101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97">
        <f t="shared" si="15"/>
        <v>0</v>
      </c>
      <c r="AR82" s="97">
        <f t="shared" si="16"/>
        <v>0</v>
      </c>
      <c r="AS82" s="97">
        <f t="shared" si="17"/>
        <v>0</v>
      </c>
      <c r="AT82" s="97">
        <f t="shared" si="18"/>
        <v>0</v>
      </c>
      <c r="AU82" s="96" t="e">
        <f>AQ82/(Feuil1!$AP$3-AT82)</f>
        <v>#DIV/0!</v>
      </c>
    </row>
    <row r="83" spans="1:47" x14ac:dyDescent="0.2">
      <c r="A83" s="213"/>
      <c r="B83" s="215"/>
      <c r="C83" s="97" t="s">
        <v>125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97">
        <f t="shared" si="14"/>
        <v>0</v>
      </c>
      <c r="AR83" s="97">
        <f t="shared" si="11"/>
        <v>0</v>
      </c>
      <c r="AS83" s="97">
        <f t="shared" si="12"/>
        <v>0</v>
      </c>
      <c r="AT83" s="97">
        <f t="shared" si="13"/>
        <v>0</v>
      </c>
      <c r="AU83" s="96" t="e">
        <f>AQ83/(Feuil1!$AP$3-AT83)</f>
        <v>#DIV/0!</v>
      </c>
    </row>
    <row r="84" spans="1:47" x14ac:dyDescent="0.2">
      <c r="A84" s="212" t="s">
        <v>163</v>
      </c>
      <c r="B84" s="214">
        <v>8</v>
      </c>
      <c r="C84" s="97" t="s">
        <v>126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8">
        <f t="shared" ref="AQ84:AQ93" si="19">COUNTIF(D84:AP84,1)</f>
        <v>0</v>
      </c>
      <c r="AR84" s="8">
        <f t="shared" ref="AR84:AR93" si="20">COUNTIF(D84:AP84,9)</f>
        <v>0</v>
      </c>
      <c r="AS84" s="8">
        <f t="shared" ref="AS84:AS93" si="21">COUNTIF(D84:AP84,0)</f>
        <v>0</v>
      </c>
      <c r="AT84" s="8">
        <f t="shared" ref="AT84:AT93" si="22">COUNTIF(D84:AP84,"abs")</f>
        <v>0</v>
      </c>
      <c r="AU84" s="96" t="e">
        <f>AQ84/(Feuil1!$AP$3-AT84)</f>
        <v>#DIV/0!</v>
      </c>
    </row>
    <row r="85" spans="1:47" x14ac:dyDescent="0.2">
      <c r="A85" s="212"/>
      <c r="B85" s="214"/>
      <c r="C85" s="100" t="s">
        <v>127</v>
      </c>
      <c r="D85" s="101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8">
        <f t="shared" si="19"/>
        <v>0</v>
      </c>
      <c r="AR85" s="8">
        <f t="shared" si="20"/>
        <v>0</v>
      </c>
      <c r="AS85" s="8">
        <f t="shared" si="21"/>
        <v>0</v>
      </c>
      <c r="AT85" s="8">
        <f t="shared" si="22"/>
        <v>0</v>
      </c>
      <c r="AU85" s="96" t="e">
        <f>AQ85/(Feuil1!$AP$3-AT85)</f>
        <v>#DIV/0!</v>
      </c>
    </row>
    <row r="86" spans="1:47" x14ac:dyDescent="0.2">
      <c r="A86" s="212"/>
      <c r="B86" s="214"/>
      <c r="C86" s="97" t="s">
        <v>128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8">
        <f t="shared" si="19"/>
        <v>0</v>
      </c>
      <c r="AR86" s="8">
        <f t="shared" si="20"/>
        <v>0</v>
      </c>
      <c r="AS86" s="8">
        <f t="shared" si="21"/>
        <v>0</v>
      </c>
      <c r="AT86" s="8">
        <f t="shared" si="22"/>
        <v>0</v>
      </c>
      <c r="AU86" s="96" t="e">
        <f>AQ86/(Feuil1!$AP$3-AT86)</f>
        <v>#DIV/0!</v>
      </c>
    </row>
    <row r="87" spans="1:47" x14ac:dyDescent="0.2">
      <c r="A87" s="212"/>
      <c r="B87" s="214"/>
      <c r="C87" s="100" t="s">
        <v>129</v>
      </c>
      <c r="D87" s="101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8">
        <f t="shared" si="19"/>
        <v>0</v>
      </c>
      <c r="AR87" s="8">
        <f t="shared" si="20"/>
        <v>0</v>
      </c>
      <c r="AS87" s="8">
        <f t="shared" si="21"/>
        <v>0</v>
      </c>
      <c r="AT87" s="8">
        <f t="shared" si="22"/>
        <v>0</v>
      </c>
      <c r="AU87" s="96" t="e">
        <f>AQ87/(Feuil1!$AP$3-AT87)</f>
        <v>#DIV/0!</v>
      </c>
    </row>
    <row r="88" spans="1:47" x14ac:dyDescent="0.2">
      <c r="A88" s="212"/>
      <c r="B88" s="214"/>
      <c r="C88" s="97" t="s">
        <v>130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8">
        <f t="shared" si="19"/>
        <v>0</v>
      </c>
      <c r="AR88" s="8">
        <f t="shared" si="20"/>
        <v>0</v>
      </c>
      <c r="AS88" s="8">
        <f t="shared" si="21"/>
        <v>0</v>
      </c>
      <c r="AT88" s="8">
        <f t="shared" si="22"/>
        <v>0</v>
      </c>
      <c r="AU88" s="96" t="e">
        <f>AQ88/(Feuil1!$AP$3-AT88)</f>
        <v>#DIV/0!</v>
      </c>
    </row>
    <row r="89" spans="1:47" x14ac:dyDescent="0.2">
      <c r="A89" s="212"/>
      <c r="B89" s="214"/>
      <c r="C89" s="100" t="s">
        <v>131</v>
      </c>
      <c r="D89" s="101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8">
        <f t="shared" si="19"/>
        <v>0</v>
      </c>
      <c r="AR89" s="8">
        <f t="shared" si="20"/>
        <v>0</v>
      </c>
      <c r="AS89" s="8">
        <f t="shared" si="21"/>
        <v>0</v>
      </c>
      <c r="AT89" s="8">
        <f t="shared" si="22"/>
        <v>0</v>
      </c>
      <c r="AU89" s="96" t="e">
        <f>AQ89/(Feuil1!$AP$3-AT89)</f>
        <v>#DIV/0!</v>
      </c>
    </row>
    <row r="90" spans="1:47" x14ac:dyDescent="0.2">
      <c r="A90" s="212"/>
      <c r="B90" s="214"/>
      <c r="C90" s="97" t="s">
        <v>132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8">
        <f t="shared" si="19"/>
        <v>0</v>
      </c>
      <c r="AR90" s="8">
        <f t="shared" si="20"/>
        <v>0</v>
      </c>
      <c r="AS90" s="8">
        <f t="shared" si="21"/>
        <v>0</v>
      </c>
      <c r="AT90" s="8">
        <f t="shared" si="22"/>
        <v>0</v>
      </c>
      <c r="AU90" s="96" t="e">
        <f>AQ90/(Feuil1!$AP$3-AT90)</f>
        <v>#DIV/0!</v>
      </c>
    </row>
    <row r="91" spans="1:47" x14ac:dyDescent="0.2">
      <c r="A91" s="212"/>
      <c r="B91" s="214"/>
      <c r="C91" s="100" t="s">
        <v>133</v>
      </c>
      <c r="D91" s="101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8">
        <f t="shared" si="19"/>
        <v>0</v>
      </c>
      <c r="AR91" s="8">
        <f t="shared" si="20"/>
        <v>0</v>
      </c>
      <c r="AS91" s="8">
        <f t="shared" si="21"/>
        <v>0</v>
      </c>
      <c r="AT91" s="8">
        <f t="shared" si="22"/>
        <v>0</v>
      </c>
      <c r="AU91" s="96" t="e">
        <f>AQ91/(Feuil1!$AP$3-AT91)</f>
        <v>#DIV/0!</v>
      </c>
    </row>
    <row r="92" spans="1:47" x14ac:dyDescent="0.2">
      <c r="A92" s="212"/>
      <c r="B92" s="214"/>
      <c r="C92" s="97" t="s">
        <v>134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8">
        <f t="shared" si="19"/>
        <v>0</v>
      </c>
      <c r="AR92" s="8">
        <f t="shared" si="20"/>
        <v>0</v>
      </c>
      <c r="AS92" s="8">
        <f t="shared" si="21"/>
        <v>0</v>
      </c>
      <c r="AT92" s="8">
        <f t="shared" si="22"/>
        <v>0</v>
      </c>
      <c r="AU92" s="96" t="e">
        <f>AQ92/(Feuil1!$AP$3-AT92)</f>
        <v>#DIV/0!</v>
      </c>
    </row>
    <row r="93" spans="1:47" x14ac:dyDescent="0.2">
      <c r="A93" s="213"/>
      <c r="B93" s="215"/>
      <c r="C93" s="100" t="s">
        <v>135</v>
      </c>
      <c r="D93" s="101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8">
        <f t="shared" si="19"/>
        <v>0</v>
      </c>
      <c r="AR93" s="8">
        <f t="shared" si="20"/>
        <v>0</v>
      </c>
      <c r="AS93" s="8">
        <f t="shared" si="21"/>
        <v>0</v>
      </c>
      <c r="AT93" s="8">
        <f t="shared" si="22"/>
        <v>0</v>
      </c>
      <c r="AU93" s="96" t="e">
        <f>AQ93/(Feuil1!$AP$3-AT93)</f>
        <v>#DIV/0!</v>
      </c>
    </row>
    <row r="94" spans="1:47" x14ac:dyDescent="0.2">
      <c r="A94" s="211" t="s">
        <v>160</v>
      </c>
      <c r="B94" s="55">
        <v>9</v>
      </c>
      <c r="C94" s="97" t="s">
        <v>65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97">
        <f t="shared" si="14"/>
        <v>0</v>
      </c>
      <c r="AR94" s="97">
        <f t="shared" si="11"/>
        <v>0</v>
      </c>
      <c r="AS94" s="97">
        <f t="shared" si="12"/>
        <v>0</v>
      </c>
      <c r="AT94" s="97">
        <f t="shared" si="13"/>
        <v>0</v>
      </c>
      <c r="AU94" s="96" t="e">
        <f>AQ94/(Feuil1!$AP$3-AT94)</f>
        <v>#DIV/0!</v>
      </c>
    </row>
    <row r="95" spans="1:47" x14ac:dyDescent="0.2">
      <c r="A95" s="212"/>
      <c r="B95" s="99">
        <v>10</v>
      </c>
      <c r="C95" s="100" t="s">
        <v>66</v>
      </c>
      <c r="D95" s="101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8">
        <f t="shared" si="14"/>
        <v>0</v>
      </c>
      <c r="AR95" s="8">
        <f t="shared" si="11"/>
        <v>0</v>
      </c>
      <c r="AS95" s="8">
        <f t="shared" si="12"/>
        <v>0</v>
      </c>
      <c r="AT95" s="8">
        <f t="shared" si="13"/>
        <v>0</v>
      </c>
      <c r="AU95" s="96" t="e">
        <f>AQ95/(Feuil1!$AP$3-AT95)</f>
        <v>#DIV/0!</v>
      </c>
    </row>
    <row r="96" spans="1:47" x14ac:dyDescent="0.2">
      <c r="A96" s="212"/>
      <c r="B96" s="55">
        <v>11</v>
      </c>
      <c r="C96" s="97" t="s">
        <v>67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97">
        <f t="shared" si="14"/>
        <v>0</v>
      </c>
      <c r="AR96" s="97">
        <f t="shared" si="11"/>
        <v>0</v>
      </c>
      <c r="AS96" s="97">
        <f t="shared" si="12"/>
        <v>0</v>
      </c>
      <c r="AT96" s="97">
        <f t="shared" si="13"/>
        <v>0</v>
      </c>
      <c r="AU96" s="96" t="e">
        <f>AQ96/(Feuil1!$AP$3-AT96)</f>
        <v>#DIV/0!</v>
      </c>
    </row>
    <row r="97" spans="1:47" x14ac:dyDescent="0.2">
      <c r="A97" s="212"/>
      <c r="B97" s="99">
        <v>12</v>
      </c>
      <c r="C97" s="100" t="s">
        <v>68</v>
      </c>
      <c r="D97" s="101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8">
        <f t="shared" si="14"/>
        <v>0</v>
      </c>
      <c r="AR97" s="8">
        <f t="shared" si="11"/>
        <v>0</v>
      </c>
      <c r="AS97" s="8">
        <f t="shared" si="12"/>
        <v>0</v>
      </c>
      <c r="AT97" s="8">
        <f t="shared" si="13"/>
        <v>0</v>
      </c>
      <c r="AU97" s="96" t="e">
        <f>AQ97/(Feuil1!$AP$3-AT97)</f>
        <v>#DIV/0!</v>
      </c>
    </row>
    <row r="98" spans="1:47" x14ac:dyDescent="0.2">
      <c r="A98" s="212"/>
      <c r="B98" s="55">
        <v>13</v>
      </c>
      <c r="C98" s="97" t="s">
        <v>69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97">
        <f t="shared" si="14"/>
        <v>0</v>
      </c>
      <c r="AR98" s="97">
        <f t="shared" si="11"/>
        <v>0</v>
      </c>
      <c r="AS98" s="97">
        <f t="shared" si="12"/>
        <v>0</v>
      </c>
      <c r="AT98" s="97">
        <f t="shared" si="13"/>
        <v>0</v>
      </c>
      <c r="AU98" s="96" t="e">
        <f>AQ98/(Feuil1!$AP$3-AT98)</f>
        <v>#DIV/0!</v>
      </c>
    </row>
    <row r="99" spans="1:47" x14ac:dyDescent="0.2">
      <c r="A99" s="212"/>
      <c r="B99" s="99">
        <v>14</v>
      </c>
      <c r="C99" s="100" t="s">
        <v>70</v>
      </c>
      <c r="D99" s="101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8">
        <f t="shared" si="14"/>
        <v>0</v>
      </c>
      <c r="AR99" s="8">
        <f t="shared" si="11"/>
        <v>0</v>
      </c>
      <c r="AS99" s="8">
        <f t="shared" si="12"/>
        <v>0</v>
      </c>
      <c r="AT99" s="8">
        <f t="shared" si="13"/>
        <v>0</v>
      </c>
      <c r="AU99" s="96" t="e">
        <f>AQ99/(Feuil1!$AP$3-AT99)</f>
        <v>#DIV/0!</v>
      </c>
    </row>
    <row r="100" spans="1:47" x14ac:dyDescent="0.2">
      <c r="A100" s="212"/>
      <c r="B100" s="55">
        <v>15</v>
      </c>
      <c r="C100" s="97" t="s">
        <v>71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97">
        <f t="shared" si="14"/>
        <v>0</v>
      </c>
      <c r="AR100" s="97">
        <f t="shared" si="11"/>
        <v>0</v>
      </c>
      <c r="AS100" s="97">
        <f t="shared" si="12"/>
        <v>0</v>
      </c>
      <c r="AT100" s="97">
        <f t="shared" si="13"/>
        <v>0</v>
      </c>
      <c r="AU100" s="96" t="e">
        <f>AQ100/(Feuil1!$AP$3-AT100)</f>
        <v>#DIV/0!</v>
      </c>
    </row>
    <row r="101" spans="1:47" x14ac:dyDescent="0.2">
      <c r="A101" s="212"/>
      <c r="B101" s="99">
        <v>16</v>
      </c>
      <c r="C101" s="100" t="s">
        <v>72</v>
      </c>
      <c r="D101" s="101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8">
        <f t="shared" si="14"/>
        <v>0</v>
      </c>
      <c r="AR101" s="8">
        <f t="shared" si="11"/>
        <v>0</v>
      </c>
      <c r="AS101" s="8">
        <f t="shared" si="12"/>
        <v>0</v>
      </c>
      <c r="AT101" s="8">
        <f t="shared" si="13"/>
        <v>0</v>
      </c>
      <c r="AU101" s="96" t="e">
        <f>AQ101/(Feuil1!$AP$3-AT101)</f>
        <v>#DIV/0!</v>
      </c>
    </row>
    <row r="102" spans="1:47" x14ac:dyDescent="0.2">
      <c r="A102" s="212"/>
      <c r="B102" s="55">
        <v>17</v>
      </c>
      <c r="C102" s="97" t="s">
        <v>73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97">
        <f t="shared" si="14"/>
        <v>0</v>
      </c>
      <c r="AR102" s="97">
        <f t="shared" si="11"/>
        <v>0</v>
      </c>
      <c r="AS102" s="97">
        <f t="shared" si="12"/>
        <v>0</v>
      </c>
      <c r="AT102" s="97">
        <f t="shared" si="13"/>
        <v>0</v>
      </c>
      <c r="AU102" s="96" t="e">
        <f>AQ102/(Feuil1!$AP$3-AT102)</f>
        <v>#DIV/0!</v>
      </c>
    </row>
    <row r="103" spans="1:47" x14ac:dyDescent="0.2">
      <c r="A103" s="212"/>
      <c r="B103" s="99">
        <v>18</v>
      </c>
      <c r="C103" s="100" t="s">
        <v>74</v>
      </c>
      <c r="D103" s="101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8">
        <f t="shared" si="14"/>
        <v>0</v>
      </c>
      <c r="AR103" s="8">
        <f t="shared" si="11"/>
        <v>0</v>
      </c>
      <c r="AS103" s="8">
        <f t="shared" si="12"/>
        <v>0</v>
      </c>
      <c r="AT103" s="8">
        <f t="shared" si="13"/>
        <v>0</v>
      </c>
      <c r="AU103" s="96" t="e">
        <f>AQ103/(Feuil1!$AP$3-AT103)</f>
        <v>#DIV/0!</v>
      </c>
    </row>
    <row r="104" spans="1:47" x14ac:dyDescent="0.2">
      <c r="A104" s="212"/>
      <c r="B104" s="55">
        <v>19</v>
      </c>
      <c r="C104" s="97" t="s">
        <v>75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97">
        <f t="shared" si="14"/>
        <v>0</v>
      </c>
      <c r="AR104" s="97">
        <f t="shared" si="11"/>
        <v>0</v>
      </c>
      <c r="AS104" s="97">
        <f t="shared" si="12"/>
        <v>0</v>
      </c>
      <c r="AT104" s="97">
        <f t="shared" si="13"/>
        <v>0</v>
      </c>
      <c r="AU104" s="96" t="e">
        <f>AQ104/(Feuil1!$AP$3-AT104)</f>
        <v>#DIV/0!</v>
      </c>
    </row>
    <row r="105" spans="1:47" x14ac:dyDescent="0.2">
      <c r="A105" s="212"/>
      <c r="B105" s="99">
        <v>20</v>
      </c>
      <c r="C105" s="100" t="s">
        <v>76</v>
      </c>
      <c r="D105" s="101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8">
        <f t="shared" si="14"/>
        <v>0</v>
      </c>
      <c r="AR105" s="8">
        <f t="shared" si="11"/>
        <v>0</v>
      </c>
      <c r="AS105" s="8">
        <f t="shared" si="12"/>
        <v>0</v>
      </c>
      <c r="AT105" s="8">
        <f t="shared" si="13"/>
        <v>0</v>
      </c>
      <c r="AU105" s="96" t="e">
        <f>AQ105/(Feuil1!$AP$3-AT105)</f>
        <v>#DIV/0!</v>
      </c>
    </row>
    <row r="106" spans="1:47" x14ac:dyDescent="0.2">
      <c r="A106" s="213"/>
      <c r="B106" s="55">
        <v>21</v>
      </c>
      <c r="C106" s="97" t="s">
        <v>77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97">
        <f t="shared" si="14"/>
        <v>0</v>
      </c>
      <c r="AR106" s="97">
        <f t="shared" si="11"/>
        <v>0</v>
      </c>
      <c r="AS106" s="97">
        <f t="shared" si="12"/>
        <v>0</v>
      </c>
      <c r="AT106" s="97">
        <f t="shared" si="13"/>
        <v>0</v>
      </c>
      <c r="AU106" s="96" t="e">
        <f>AQ106/(Feuil1!$AP$3-AT106)</f>
        <v>#DIV/0!</v>
      </c>
    </row>
    <row r="107" spans="1:47" x14ac:dyDescent="0.2">
      <c r="A107" s="211" t="s">
        <v>161</v>
      </c>
      <c r="B107" s="99">
        <v>22</v>
      </c>
      <c r="C107" s="100" t="s">
        <v>78</v>
      </c>
      <c r="D107" s="101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8">
        <f t="shared" si="14"/>
        <v>0</v>
      </c>
      <c r="AR107" s="8">
        <f t="shared" si="11"/>
        <v>0</v>
      </c>
      <c r="AS107" s="8">
        <f t="shared" si="12"/>
        <v>0</v>
      </c>
      <c r="AT107" s="8">
        <f t="shared" si="13"/>
        <v>0</v>
      </c>
      <c r="AU107" s="96" t="e">
        <f>AQ107/(Feuil1!$AP$3-AT107)</f>
        <v>#DIV/0!</v>
      </c>
    </row>
    <row r="108" spans="1:47" x14ac:dyDescent="0.2">
      <c r="A108" s="212"/>
      <c r="B108" s="196">
        <v>23</v>
      </c>
      <c r="C108" s="97" t="s">
        <v>79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97">
        <f t="shared" si="14"/>
        <v>0</v>
      </c>
      <c r="AR108" s="97">
        <f t="shared" si="11"/>
        <v>0</v>
      </c>
      <c r="AS108" s="97">
        <f t="shared" si="12"/>
        <v>0</v>
      </c>
      <c r="AT108" s="97">
        <f t="shared" si="13"/>
        <v>0</v>
      </c>
      <c r="AU108" s="96" t="e">
        <f>AQ108/(Feuil1!$AP$3-AT108)</f>
        <v>#DIV/0!</v>
      </c>
    </row>
    <row r="109" spans="1:47" x14ac:dyDescent="0.2">
      <c r="A109" s="213"/>
      <c r="B109" s="195"/>
      <c r="C109" s="100" t="s">
        <v>136</v>
      </c>
      <c r="D109" s="101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97">
        <f t="shared" ref="AQ109" si="23">COUNTIF(D109:AP109,1)</f>
        <v>0</v>
      </c>
      <c r="AR109" s="97">
        <f t="shared" ref="AR109" si="24">COUNTIF(D109:AP109,9)</f>
        <v>0</v>
      </c>
      <c r="AS109" s="97">
        <f t="shared" ref="AS109" si="25">COUNTIF(D109:AP109,0)</f>
        <v>0</v>
      </c>
      <c r="AT109" s="97">
        <f t="shared" ref="AT109" si="26">COUNTIF(D109:AP109,"abs")</f>
        <v>0</v>
      </c>
      <c r="AU109" s="96" t="e">
        <f>AQ109/(Feuil1!$AP$3-AT109)</f>
        <v>#DIV/0!</v>
      </c>
    </row>
    <row r="110" spans="1:47" x14ac:dyDescent="0.2">
      <c r="A110" s="203" t="s">
        <v>87</v>
      </c>
      <c r="B110" s="204"/>
      <c r="C110" s="5">
        <v>1</v>
      </c>
      <c r="D110" s="2">
        <f t="shared" ref="D110:AP110" si="27">COUNTIF(D69:D109,1)</f>
        <v>0</v>
      </c>
      <c r="E110" s="2">
        <f t="shared" si="27"/>
        <v>0</v>
      </c>
      <c r="F110" s="2">
        <f t="shared" si="27"/>
        <v>0</v>
      </c>
      <c r="G110" s="2">
        <f t="shared" si="27"/>
        <v>0</v>
      </c>
      <c r="H110" s="2">
        <f t="shared" si="27"/>
        <v>0</v>
      </c>
      <c r="I110" s="2">
        <f t="shared" si="27"/>
        <v>0</v>
      </c>
      <c r="J110" s="2">
        <f t="shared" si="27"/>
        <v>0</v>
      </c>
      <c r="K110" s="2">
        <f t="shared" si="27"/>
        <v>0</v>
      </c>
      <c r="L110" s="2">
        <f t="shared" si="27"/>
        <v>0</v>
      </c>
      <c r="M110" s="2">
        <f t="shared" si="27"/>
        <v>0</v>
      </c>
      <c r="N110" s="2">
        <f t="shared" si="27"/>
        <v>0</v>
      </c>
      <c r="O110" s="2">
        <f t="shared" si="27"/>
        <v>0</v>
      </c>
      <c r="P110" s="2">
        <f t="shared" si="27"/>
        <v>0</v>
      </c>
      <c r="Q110" s="2">
        <f t="shared" si="27"/>
        <v>0</v>
      </c>
      <c r="R110" s="2">
        <f t="shared" si="27"/>
        <v>0</v>
      </c>
      <c r="S110" s="2">
        <f t="shared" si="27"/>
        <v>0</v>
      </c>
      <c r="T110" s="2">
        <f t="shared" si="27"/>
        <v>0</v>
      </c>
      <c r="U110" s="2">
        <f t="shared" si="27"/>
        <v>0</v>
      </c>
      <c r="V110" s="2">
        <f t="shared" si="27"/>
        <v>0</v>
      </c>
      <c r="W110" s="2">
        <f t="shared" si="27"/>
        <v>0</v>
      </c>
      <c r="X110" s="2">
        <f t="shared" si="27"/>
        <v>0</v>
      </c>
      <c r="Y110" s="2">
        <f t="shared" si="27"/>
        <v>0</v>
      </c>
      <c r="Z110" s="2">
        <f t="shared" si="27"/>
        <v>0</v>
      </c>
      <c r="AA110" s="2">
        <f t="shared" si="27"/>
        <v>0</v>
      </c>
      <c r="AB110" s="2">
        <f t="shared" si="27"/>
        <v>0</v>
      </c>
      <c r="AC110" s="2">
        <f t="shared" si="27"/>
        <v>0</v>
      </c>
      <c r="AD110" s="2">
        <f t="shared" si="27"/>
        <v>0</v>
      </c>
      <c r="AE110" s="2">
        <f t="shared" si="27"/>
        <v>0</v>
      </c>
      <c r="AF110" s="2">
        <f t="shared" si="27"/>
        <v>0</v>
      </c>
      <c r="AG110" s="2">
        <f t="shared" si="27"/>
        <v>0</v>
      </c>
      <c r="AH110" s="2">
        <f t="shared" si="27"/>
        <v>0</v>
      </c>
      <c r="AI110" s="2">
        <f t="shared" si="27"/>
        <v>0</v>
      </c>
      <c r="AJ110" s="2">
        <f t="shared" si="27"/>
        <v>0</v>
      </c>
      <c r="AK110" s="2">
        <f t="shared" si="27"/>
        <v>0</v>
      </c>
      <c r="AL110" s="2">
        <f t="shared" si="27"/>
        <v>0</v>
      </c>
      <c r="AM110" s="2">
        <f t="shared" si="27"/>
        <v>0</v>
      </c>
      <c r="AN110" s="2">
        <f t="shared" si="27"/>
        <v>0</v>
      </c>
      <c r="AO110" s="2">
        <f t="shared" si="27"/>
        <v>0</v>
      </c>
      <c r="AP110" s="2">
        <f t="shared" si="27"/>
        <v>0</v>
      </c>
    </row>
    <row r="111" spans="1:47" x14ac:dyDescent="0.2">
      <c r="A111" s="202" t="s">
        <v>86</v>
      </c>
      <c r="B111" s="201"/>
      <c r="C111" s="5">
        <v>9</v>
      </c>
      <c r="D111" s="2">
        <f t="shared" ref="D111:AP111" si="28">COUNTIF(D69:D109,9)</f>
        <v>0</v>
      </c>
      <c r="E111" s="2">
        <f t="shared" si="28"/>
        <v>0</v>
      </c>
      <c r="F111" s="2">
        <f t="shared" si="28"/>
        <v>0</v>
      </c>
      <c r="G111" s="2">
        <f t="shared" si="28"/>
        <v>0</v>
      </c>
      <c r="H111" s="2">
        <f t="shared" si="28"/>
        <v>0</v>
      </c>
      <c r="I111" s="2">
        <f t="shared" si="28"/>
        <v>0</v>
      </c>
      <c r="J111" s="2">
        <f t="shared" si="28"/>
        <v>0</v>
      </c>
      <c r="K111" s="2">
        <f t="shared" si="28"/>
        <v>0</v>
      </c>
      <c r="L111" s="2">
        <f t="shared" si="28"/>
        <v>0</v>
      </c>
      <c r="M111" s="2">
        <f t="shared" si="28"/>
        <v>0</v>
      </c>
      <c r="N111" s="2">
        <f t="shared" si="28"/>
        <v>0</v>
      </c>
      <c r="O111" s="2">
        <f t="shared" si="28"/>
        <v>0</v>
      </c>
      <c r="P111" s="2">
        <f t="shared" si="28"/>
        <v>0</v>
      </c>
      <c r="Q111" s="2">
        <f t="shared" si="28"/>
        <v>0</v>
      </c>
      <c r="R111" s="2">
        <f t="shared" si="28"/>
        <v>0</v>
      </c>
      <c r="S111" s="2">
        <f t="shared" si="28"/>
        <v>0</v>
      </c>
      <c r="T111" s="2">
        <f t="shared" si="28"/>
        <v>0</v>
      </c>
      <c r="U111" s="2">
        <f t="shared" si="28"/>
        <v>0</v>
      </c>
      <c r="V111" s="2">
        <f t="shared" si="28"/>
        <v>0</v>
      </c>
      <c r="W111" s="2">
        <f t="shared" si="28"/>
        <v>0</v>
      </c>
      <c r="X111" s="2">
        <f t="shared" si="28"/>
        <v>0</v>
      </c>
      <c r="Y111" s="2">
        <f t="shared" si="28"/>
        <v>0</v>
      </c>
      <c r="Z111" s="2">
        <f t="shared" si="28"/>
        <v>0</v>
      </c>
      <c r="AA111" s="2">
        <f t="shared" si="28"/>
        <v>0</v>
      </c>
      <c r="AB111" s="2">
        <f t="shared" si="28"/>
        <v>0</v>
      </c>
      <c r="AC111" s="2">
        <f t="shared" si="28"/>
        <v>0</v>
      </c>
      <c r="AD111" s="2">
        <f t="shared" si="28"/>
        <v>0</v>
      </c>
      <c r="AE111" s="2">
        <f t="shared" si="28"/>
        <v>0</v>
      </c>
      <c r="AF111" s="2">
        <f t="shared" si="28"/>
        <v>0</v>
      </c>
      <c r="AG111" s="2">
        <f t="shared" si="28"/>
        <v>0</v>
      </c>
      <c r="AH111" s="2">
        <f t="shared" si="28"/>
        <v>0</v>
      </c>
      <c r="AI111" s="2">
        <f t="shared" si="28"/>
        <v>0</v>
      </c>
      <c r="AJ111" s="2">
        <f t="shared" si="28"/>
        <v>0</v>
      </c>
      <c r="AK111" s="2">
        <f t="shared" si="28"/>
        <v>0</v>
      </c>
      <c r="AL111" s="2">
        <f t="shared" si="28"/>
        <v>0</v>
      </c>
      <c r="AM111" s="2">
        <f t="shared" si="28"/>
        <v>0</v>
      </c>
      <c r="AN111" s="2">
        <f t="shared" si="28"/>
        <v>0</v>
      </c>
      <c r="AO111" s="2">
        <f t="shared" si="28"/>
        <v>0</v>
      </c>
      <c r="AP111" s="2">
        <f t="shared" si="28"/>
        <v>0</v>
      </c>
    </row>
    <row r="112" spans="1:47" x14ac:dyDescent="0.2">
      <c r="A112" s="200" t="s">
        <v>80</v>
      </c>
      <c r="B112" s="201"/>
      <c r="C112" s="5">
        <v>0</v>
      </c>
      <c r="D112" s="2">
        <f t="shared" ref="D112:AP112" si="29">COUNTIF(D69:D109,0)</f>
        <v>0</v>
      </c>
      <c r="E112" s="2">
        <f t="shared" si="29"/>
        <v>0</v>
      </c>
      <c r="F112" s="2">
        <f t="shared" si="29"/>
        <v>0</v>
      </c>
      <c r="G112" s="2">
        <f t="shared" si="29"/>
        <v>0</v>
      </c>
      <c r="H112" s="2">
        <f t="shared" si="29"/>
        <v>0</v>
      </c>
      <c r="I112" s="2">
        <f t="shared" si="29"/>
        <v>0</v>
      </c>
      <c r="J112" s="2">
        <f t="shared" si="29"/>
        <v>0</v>
      </c>
      <c r="K112" s="2">
        <f t="shared" si="29"/>
        <v>0</v>
      </c>
      <c r="L112" s="2">
        <f t="shared" si="29"/>
        <v>0</v>
      </c>
      <c r="M112" s="2">
        <f t="shared" si="29"/>
        <v>0</v>
      </c>
      <c r="N112" s="2">
        <f t="shared" si="29"/>
        <v>0</v>
      </c>
      <c r="O112" s="2">
        <f t="shared" si="29"/>
        <v>0</v>
      </c>
      <c r="P112" s="2">
        <f t="shared" si="29"/>
        <v>0</v>
      </c>
      <c r="Q112" s="2">
        <f t="shared" si="29"/>
        <v>0</v>
      </c>
      <c r="R112" s="2">
        <f t="shared" si="29"/>
        <v>0</v>
      </c>
      <c r="S112" s="2">
        <f t="shared" si="29"/>
        <v>0</v>
      </c>
      <c r="T112" s="2">
        <f t="shared" si="29"/>
        <v>0</v>
      </c>
      <c r="U112" s="2">
        <f t="shared" si="29"/>
        <v>0</v>
      </c>
      <c r="V112" s="2">
        <f t="shared" si="29"/>
        <v>0</v>
      </c>
      <c r="W112" s="2">
        <f t="shared" si="29"/>
        <v>0</v>
      </c>
      <c r="X112" s="2">
        <f t="shared" si="29"/>
        <v>0</v>
      </c>
      <c r="Y112" s="2">
        <f t="shared" si="29"/>
        <v>0</v>
      </c>
      <c r="Z112" s="2">
        <f t="shared" si="29"/>
        <v>0</v>
      </c>
      <c r="AA112" s="2">
        <f t="shared" si="29"/>
        <v>0</v>
      </c>
      <c r="AB112" s="2">
        <f t="shared" si="29"/>
        <v>0</v>
      </c>
      <c r="AC112" s="2">
        <f t="shared" si="29"/>
        <v>0</v>
      </c>
      <c r="AD112" s="2">
        <f t="shared" si="29"/>
        <v>0</v>
      </c>
      <c r="AE112" s="2">
        <f t="shared" si="29"/>
        <v>0</v>
      </c>
      <c r="AF112" s="2">
        <f t="shared" si="29"/>
        <v>0</v>
      </c>
      <c r="AG112" s="2">
        <f t="shared" si="29"/>
        <v>0</v>
      </c>
      <c r="AH112" s="2">
        <f t="shared" si="29"/>
        <v>0</v>
      </c>
      <c r="AI112" s="2">
        <f t="shared" si="29"/>
        <v>0</v>
      </c>
      <c r="AJ112" s="2">
        <f t="shared" si="29"/>
        <v>0</v>
      </c>
      <c r="AK112" s="2">
        <f t="shared" si="29"/>
        <v>0</v>
      </c>
      <c r="AL112" s="2">
        <f t="shared" si="29"/>
        <v>0</v>
      </c>
      <c r="AM112" s="2">
        <f t="shared" si="29"/>
        <v>0</v>
      </c>
      <c r="AN112" s="2">
        <f t="shared" si="29"/>
        <v>0</v>
      </c>
      <c r="AO112" s="2">
        <f t="shared" si="29"/>
        <v>0</v>
      </c>
      <c r="AP112" s="2">
        <f t="shared" si="29"/>
        <v>0</v>
      </c>
    </row>
    <row r="113" spans="1:47" x14ac:dyDescent="0.2">
      <c r="A113" s="202"/>
      <c r="B113" s="201"/>
      <c r="C113" s="5" t="s">
        <v>2</v>
      </c>
      <c r="D113" s="2">
        <f t="shared" ref="D113:AP113" si="30">COUNTIF(D69:D109,"Abs")</f>
        <v>0</v>
      </c>
      <c r="E113" s="2">
        <f t="shared" si="30"/>
        <v>0</v>
      </c>
      <c r="F113" s="2">
        <f t="shared" si="30"/>
        <v>0</v>
      </c>
      <c r="G113" s="2">
        <f t="shared" si="30"/>
        <v>0</v>
      </c>
      <c r="H113" s="2">
        <f t="shared" si="30"/>
        <v>0</v>
      </c>
      <c r="I113" s="2">
        <f t="shared" si="30"/>
        <v>0</v>
      </c>
      <c r="J113" s="2">
        <f t="shared" si="30"/>
        <v>0</v>
      </c>
      <c r="K113" s="2">
        <f t="shared" si="30"/>
        <v>0</v>
      </c>
      <c r="L113" s="2">
        <f t="shared" si="30"/>
        <v>0</v>
      </c>
      <c r="M113" s="2">
        <f t="shared" si="30"/>
        <v>0</v>
      </c>
      <c r="N113" s="2">
        <f t="shared" si="30"/>
        <v>0</v>
      </c>
      <c r="O113" s="2">
        <f t="shared" si="30"/>
        <v>0</v>
      </c>
      <c r="P113" s="2">
        <f t="shared" si="30"/>
        <v>0</v>
      </c>
      <c r="Q113" s="2">
        <f t="shared" si="30"/>
        <v>0</v>
      </c>
      <c r="R113" s="2">
        <f t="shared" si="30"/>
        <v>0</v>
      </c>
      <c r="S113" s="2">
        <f t="shared" si="30"/>
        <v>0</v>
      </c>
      <c r="T113" s="2">
        <f t="shared" si="30"/>
        <v>0</v>
      </c>
      <c r="U113" s="2">
        <f t="shared" si="30"/>
        <v>0</v>
      </c>
      <c r="V113" s="2">
        <f t="shared" si="30"/>
        <v>0</v>
      </c>
      <c r="W113" s="2">
        <f t="shared" si="30"/>
        <v>0</v>
      </c>
      <c r="X113" s="2">
        <f t="shared" si="30"/>
        <v>0</v>
      </c>
      <c r="Y113" s="2">
        <f t="shared" si="30"/>
        <v>0</v>
      </c>
      <c r="Z113" s="2">
        <f t="shared" si="30"/>
        <v>0</v>
      </c>
      <c r="AA113" s="2">
        <f t="shared" si="30"/>
        <v>0</v>
      </c>
      <c r="AB113" s="2">
        <f t="shared" si="30"/>
        <v>0</v>
      </c>
      <c r="AC113" s="2">
        <f t="shared" si="30"/>
        <v>0</v>
      </c>
      <c r="AD113" s="2">
        <f t="shared" si="30"/>
        <v>0</v>
      </c>
      <c r="AE113" s="2">
        <f t="shared" si="30"/>
        <v>0</v>
      </c>
      <c r="AF113" s="2">
        <f t="shared" si="30"/>
        <v>0</v>
      </c>
      <c r="AG113" s="2">
        <f t="shared" si="30"/>
        <v>0</v>
      </c>
      <c r="AH113" s="2">
        <f t="shared" si="30"/>
        <v>0</v>
      </c>
      <c r="AI113" s="2">
        <f t="shared" si="30"/>
        <v>0</v>
      </c>
      <c r="AJ113" s="2">
        <f t="shared" si="30"/>
        <v>0</v>
      </c>
      <c r="AK113" s="2">
        <f t="shared" si="30"/>
        <v>0</v>
      </c>
      <c r="AL113" s="2">
        <f t="shared" si="30"/>
        <v>0</v>
      </c>
      <c r="AM113" s="2">
        <f t="shared" si="30"/>
        <v>0</v>
      </c>
      <c r="AN113" s="2">
        <f t="shared" si="30"/>
        <v>0</v>
      </c>
      <c r="AO113" s="2">
        <f t="shared" si="30"/>
        <v>0</v>
      </c>
      <c r="AP113" s="2">
        <f t="shared" si="30"/>
        <v>0</v>
      </c>
    </row>
    <row r="114" spans="1:47" x14ac:dyDescent="0.2">
      <c r="A114" s="202"/>
      <c r="B114" s="201"/>
      <c r="C114" s="103" t="s">
        <v>6</v>
      </c>
      <c r="D114" s="10">
        <f>D110/(41-D113)</f>
        <v>0</v>
      </c>
      <c r="E114" s="10">
        <f>E110/(41-E113)</f>
        <v>0</v>
      </c>
      <c r="F114" s="10">
        <f t="shared" ref="F114:AP114" si="31">F110/(41-F113)</f>
        <v>0</v>
      </c>
      <c r="G114" s="10">
        <f t="shared" si="31"/>
        <v>0</v>
      </c>
      <c r="H114" s="10">
        <f t="shared" si="31"/>
        <v>0</v>
      </c>
      <c r="I114" s="10">
        <f t="shared" si="31"/>
        <v>0</v>
      </c>
      <c r="J114" s="10">
        <f t="shared" si="31"/>
        <v>0</v>
      </c>
      <c r="K114" s="10">
        <f t="shared" si="31"/>
        <v>0</v>
      </c>
      <c r="L114" s="10">
        <f t="shared" si="31"/>
        <v>0</v>
      </c>
      <c r="M114" s="10">
        <f t="shared" si="31"/>
        <v>0</v>
      </c>
      <c r="N114" s="10">
        <f t="shared" si="31"/>
        <v>0</v>
      </c>
      <c r="O114" s="10">
        <f t="shared" si="31"/>
        <v>0</v>
      </c>
      <c r="P114" s="10">
        <f t="shared" si="31"/>
        <v>0</v>
      </c>
      <c r="Q114" s="10">
        <f t="shared" si="31"/>
        <v>0</v>
      </c>
      <c r="R114" s="10">
        <f t="shared" si="31"/>
        <v>0</v>
      </c>
      <c r="S114" s="10">
        <f t="shared" si="31"/>
        <v>0</v>
      </c>
      <c r="T114" s="10">
        <f t="shared" si="31"/>
        <v>0</v>
      </c>
      <c r="U114" s="10">
        <f t="shared" si="31"/>
        <v>0</v>
      </c>
      <c r="V114" s="10">
        <f t="shared" si="31"/>
        <v>0</v>
      </c>
      <c r="W114" s="10">
        <f t="shared" si="31"/>
        <v>0</v>
      </c>
      <c r="X114" s="10">
        <f t="shared" si="31"/>
        <v>0</v>
      </c>
      <c r="Y114" s="10">
        <f t="shared" si="31"/>
        <v>0</v>
      </c>
      <c r="Z114" s="10">
        <f t="shared" si="31"/>
        <v>0</v>
      </c>
      <c r="AA114" s="10">
        <f t="shared" si="31"/>
        <v>0</v>
      </c>
      <c r="AB114" s="10">
        <f t="shared" si="31"/>
        <v>0</v>
      </c>
      <c r="AC114" s="10">
        <f t="shared" si="31"/>
        <v>0</v>
      </c>
      <c r="AD114" s="10">
        <f t="shared" si="31"/>
        <v>0</v>
      </c>
      <c r="AE114" s="10">
        <f t="shared" si="31"/>
        <v>0</v>
      </c>
      <c r="AF114" s="10">
        <f t="shared" si="31"/>
        <v>0</v>
      </c>
      <c r="AG114" s="10">
        <f t="shared" si="31"/>
        <v>0</v>
      </c>
      <c r="AH114" s="10">
        <f t="shared" si="31"/>
        <v>0</v>
      </c>
      <c r="AI114" s="10">
        <f t="shared" si="31"/>
        <v>0</v>
      </c>
      <c r="AJ114" s="10">
        <f t="shared" si="31"/>
        <v>0</v>
      </c>
      <c r="AK114" s="10">
        <f t="shared" si="31"/>
        <v>0</v>
      </c>
      <c r="AL114" s="10">
        <f t="shared" si="31"/>
        <v>0</v>
      </c>
      <c r="AM114" s="10">
        <f t="shared" si="31"/>
        <v>0</v>
      </c>
      <c r="AN114" s="10">
        <f t="shared" si="31"/>
        <v>0</v>
      </c>
      <c r="AO114" s="10">
        <f t="shared" si="31"/>
        <v>0</v>
      </c>
      <c r="AP114" s="10">
        <f t="shared" si="31"/>
        <v>0</v>
      </c>
      <c r="AQ114" s="183" t="e">
        <f>SUM(D114:AP114)/(Feuil1!$AP$3-AT57)</f>
        <v>#DIV/0!</v>
      </c>
      <c r="AR114" s="184"/>
      <c r="AS114" s="184"/>
      <c r="AT114" s="184"/>
      <c r="AU114" s="184"/>
    </row>
    <row r="115" spans="1:47" s="105" customFormat="1" ht="214.5" customHeight="1" x14ac:dyDescent="0.2">
      <c r="A115" s="205"/>
      <c r="B115" s="206"/>
      <c r="C115" s="206"/>
      <c r="D115" s="104" t="str">
        <f>D9</f>
        <v xml:space="preserve"> </v>
      </c>
      <c r="E115" s="104" t="str">
        <f t="shared" ref="E115:AP115" si="32">E9</f>
        <v xml:space="preserve"> </v>
      </c>
      <c r="F115" s="104" t="str">
        <f t="shared" si="32"/>
        <v xml:space="preserve"> </v>
      </c>
      <c r="G115" s="104" t="str">
        <f t="shared" si="32"/>
        <v xml:space="preserve"> </v>
      </c>
      <c r="H115" s="104" t="str">
        <f t="shared" si="32"/>
        <v xml:space="preserve"> </v>
      </c>
      <c r="I115" s="104" t="str">
        <f t="shared" si="32"/>
        <v xml:space="preserve"> </v>
      </c>
      <c r="J115" s="104" t="str">
        <f t="shared" si="32"/>
        <v xml:space="preserve"> </v>
      </c>
      <c r="K115" s="104" t="str">
        <f t="shared" si="32"/>
        <v xml:space="preserve"> </v>
      </c>
      <c r="L115" s="104" t="str">
        <f t="shared" si="32"/>
        <v xml:space="preserve"> </v>
      </c>
      <c r="M115" s="104" t="str">
        <f t="shared" si="32"/>
        <v xml:space="preserve"> </v>
      </c>
      <c r="N115" s="104" t="str">
        <f t="shared" si="32"/>
        <v xml:space="preserve"> </v>
      </c>
      <c r="O115" s="104" t="str">
        <f t="shared" si="32"/>
        <v xml:space="preserve"> </v>
      </c>
      <c r="P115" s="104" t="str">
        <f t="shared" si="32"/>
        <v xml:space="preserve"> </v>
      </c>
      <c r="Q115" s="104" t="str">
        <f t="shared" si="32"/>
        <v xml:space="preserve"> </v>
      </c>
      <c r="R115" s="104" t="str">
        <f t="shared" si="32"/>
        <v xml:space="preserve"> </v>
      </c>
      <c r="S115" s="104" t="str">
        <f t="shared" si="32"/>
        <v xml:space="preserve"> </v>
      </c>
      <c r="T115" s="104" t="str">
        <f t="shared" si="32"/>
        <v xml:space="preserve"> </v>
      </c>
      <c r="U115" s="104" t="str">
        <f t="shared" si="32"/>
        <v xml:space="preserve"> </v>
      </c>
      <c r="V115" s="104" t="str">
        <f t="shared" si="32"/>
        <v xml:space="preserve"> </v>
      </c>
      <c r="W115" s="104" t="str">
        <f t="shared" si="32"/>
        <v xml:space="preserve"> </v>
      </c>
      <c r="X115" s="104" t="str">
        <f t="shared" si="32"/>
        <v xml:space="preserve"> </v>
      </c>
      <c r="Y115" s="104" t="str">
        <f t="shared" si="32"/>
        <v xml:space="preserve"> </v>
      </c>
      <c r="Z115" s="104" t="str">
        <f t="shared" si="32"/>
        <v xml:space="preserve"> </v>
      </c>
      <c r="AA115" s="104" t="str">
        <f t="shared" si="32"/>
        <v xml:space="preserve"> </v>
      </c>
      <c r="AB115" s="104" t="str">
        <f t="shared" si="32"/>
        <v xml:space="preserve"> </v>
      </c>
      <c r="AC115" s="104" t="str">
        <f t="shared" si="32"/>
        <v xml:space="preserve"> </v>
      </c>
      <c r="AD115" s="104" t="str">
        <f t="shared" si="32"/>
        <v xml:space="preserve"> </v>
      </c>
      <c r="AE115" s="104" t="str">
        <f t="shared" si="32"/>
        <v xml:space="preserve"> </v>
      </c>
      <c r="AF115" s="104" t="str">
        <f t="shared" si="32"/>
        <v xml:space="preserve"> </v>
      </c>
      <c r="AG115" s="104" t="str">
        <f t="shared" si="32"/>
        <v xml:space="preserve"> </v>
      </c>
      <c r="AH115" s="104" t="str">
        <f t="shared" si="32"/>
        <v xml:space="preserve"> </v>
      </c>
      <c r="AI115" s="104" t="str">
        <f t="shared" si="32"/>
        <v xml:space="preserve"> </v>
      </c>
      <c r="AJ115" s="104" t="str">
        <f t="shared" si="32"/>
        <v xml:space="preserve"> </v>
      </c>
      <c r="AK115" s="104" t="str">
        <f t="shared" si="32"/>
        <v xml:space="preserve"> </v>
      </c>
      <c r="AL115" s="104" t="str">
        <f t="shared" si="32"/>
        <v xml:space="preserve"> </v>
      </c>
      <c r="AM115" s="104" t="str">
        <f t="shared" si="32"/>
        <v xml:space="preserve"> </v>
      </c>
      <c r="AN115" s="104" t="str">
        <f t="shared" si="32"/>
        <v xml:space="preserve"> </v>
      </c>
      <c r="AO115" s="104" t="str">
        <f t="shared" si="32"/>
        <v xml:space="preserve"> </v>
      </c>
      <c r="AP115" s="104" t="str">
        <f t="shared" si="32"/>
        <v xml:space="preserve"> </v>
      </c>
    </row>
    <row r="116" spans="1:47" s="105" customFormat="1" ht="22.5" customHeight="1" x14ac:dyDescent="0.2">
      <c r="A116" s="171"/>
      <c r="B116" s="172"/>
      <c r="C116" s="173"/>
      <c r="D116" s="141">
        <f>Classe!$B10</f>
        <v>1</v>
      </c>
      <c r="E116" s="141">
        <f>Classe!$B11</f>
        <v>2</v>
      </c>
      <c r="F116" s="141">
        <f>Classe!$B12</f>
        <v>3</v>
      </c>
      <c r="G116" s="141">
        <f>Classe!$B14</f>
        <v>5</v>
      </c>
      <c r="H116" s="141">
        <f>Classe!$B15</f>
        <v>6</v>
      </c>
      <c r="I116" s="141">
        <f>Classe!$B16</f>
        <v>7</v>
      </c>
      <c r="J116" s="141">
        <f>Classe!$B17</f>
        <v>8</v>
      </c>
      <c r="K116" s="141">
        <f>Classe!$B18</f>
        <v>9</v>
      </c>
      <c r="L116" s="141">
        <f>Classe!$B19</f>
        <v>10</v>
      </c>
      <c r="M116" s="141">
        <f>Classe!$B20</f>
        <v>11</v>
      </c>
      <c r="N116" s="141">
        <f>Classe!$B21</f>
        <v>12</v>
      </c>
      <c r="O116" s="141">
        <f>Classe!$B22</f>
        <v>13</v>
      </c>
      <c r="P116" s="141">
        <f>Classe!$B23</f>
        <v>14</v>
      </c>
      <c r="Q116" s="141">
        <f>Classe!$B24</f>
        <v>15</v>
      </c>
      <c r="R116" s="141">
        <f>Classe!$B25</f>
        <v>16</v>
      </c>
      <c r="S116" s="141">
        <f>Classe!$B26</f>
        <v>17</v>
      </c>
      <c r="T116" s="141">
        <f>Classe!$B27</f>
        <v>18</v>
      </c>
      <c r="U116" s="141">
        <f>Classe!$B28</f>
        <v>19</v>
      </c>
      <c r="V116" s="141">
        <f>Classe!$B29</f>
        <v>20</v>
      </c>
      <c r="W116" s="141">
        <f>Classe!$B30</f>
        <v>21</v>
      </c>
      <c r="X116" s="141">
        <f>Classe!$B31</f>
        <v>22</v>
      </c>
      <c r="Y116" s="141">
        <f>Classe!$B32</f>
        <v>23</v>
      </c>
      <c r="Z116" s="141">
        <f>Classe!$B33</f>
        <v>24</v>
      </c>
      <c r="AA116" s="141">
        <f>Classe!$B34</f>
        <v>25</v>
      </c>
      <c r="AB116" s="141">
        <f>Classe!$B35</f>
        <v>26</v>
      </c>
      <c r="AC116" s="141">
        <f>Classe!$B36</f>
        <v>27</v>
      </c>
      <c r="AD116" s="141">
        <f>Classe!$B37</f>
        <v>28</v>
      </c>
      <c r="AE116" s="141">
        <f>Classe!$B38</f>
        <v>29</v>
      </c>
      <c r="AF116" s="141">
        <f>Classe!$B39</f>
        <v>30</v>
      </c>
      <c r="AG116" s="141">
        <f>Classe!$B40</f>
        <v>31</v>
      </c>
      <c r="AH116" s="141">
        <f>Classe!$B41</f>
        <v>32</v>
      </c>
      <c r="AI116" s="141">
        <f>Classe!$B42</f>
        <v>33</v>
      </c>
      <c r="AJ116" s="141">
        <f>Classe!$B43</f>
        <v>34</v>
      </c>
      <c r="AK116" s="141">
        <f>Classe!$B44</f>
        <v>35</v>
      </c>
      <c r="AL116" s="141">
        <f>Classe!$B45</f>
        <v>36</v>
      </c>
      <c r="AM116" s="141">
        <f>Classe!$B46</f>
        <v>37</v>
      </c>
      <c r="AN116" s="141">
        <f>Classe!$B47</f>
        <v>38</v>
      </c>
      <c r="AO116" s="141">
        <f>Classe!$B48</f>
        <v>39</v>
      </c>
      <c r="AP116" s="141">
        <f>Classe!$B49</f>
        <v>0</v>
      </c>
      <c r="AQ116" s="174"/>
      <c r="AR116" s="174"/>
      <c r="AS116" s="174"/>
      <c r="AT116" s="174"/>
      <c r="AU116" s="174"/>
    </row>
  </sheetData>
  <sheetProtection sheet="1" objects="1" scenarios="1" insertColumns="0" insertRows="0" insertHyperlinks="0" deleteColumns="0" deleteRows="0" selectLockedCells="1" sort="0" autoFilter="0" pivotTables="0"/>
  <mergeCells count="121">
    <mergeCell ref="AQ114:AU114"/>
    <mergeCell ref="A67:C67"/>
    <mergeCell ref="A94:A106"/>
    <mergeCell ref="A107:A109"/>
    <mergeCell ref="A69:A73"/>
    <mergeCell ref="A74:A83"/>
    <mergeCell ref="A84:A93"/>
    <mergeCell ref="B76:B83"/>
    <mergeCell ref="B84:B93"/>
    <mergeCell ref="B108:B109"/>
    <mergeCell ref="P67:P68"/>
    <mergeCell ref="Q67:Q68"/>
    <mergeCell ref="R67:R68"/>
    <mergeCell ref="AS67:AS68"/>
    <mergeCell ref="AT67:AT68"/>
    <mergeCell ref="AU67:AU68"/>
    <mergeCell ref="U67:U68"/>
    <mergeCell ref="V67:V68"/>
    <mergeCell ref="W67:W68"/>
    <mergeCell ref="B1:H1"/>
    <mergeCell ref="B2:H2"/>
    <mergeCell ref="B4:H4"/>
    <mergeCell ref="B3:H3"/>
    <mergeCell ref="A62:B63"/>
    <mergeCell ref="H9:H10"/>
    <mergeCell ref="A110:B111"/>
    <mergeCell ref="A112:B114"/>
    <mergeCell ref="A115:C115"/>
    <mergeCell ref="A64:B66"/>
    <mergeCell ref="B72:B73"/>
    <mergeCell ref="AQ8:AU8"/>
    <mergeCell ref="AQ66:AU66"/>
    <mergeCell ref="A8:C8"/>
    <mergeCell ref="A11:A25"/>
    <mergeCell ref="A26:A41"/>
    <mergeCell ref="A42:A49"/>
    <mergeCell ref="A50:A54"/>
    <mergeCell ref="A55:A61"/>
    <mergeCell ref="A9:C9"/>
    <mergeCell ref="B52:B53"/>
    <mergeCell ref="B57:B59"/>
    <mergeCell ref="D9:D10"/>
    <mergeCell ref="E9:E10"/>
    <mergeCell ref="F9:F10"/>
    <mergeCell ref="G9:G10"/>
    <mergeCell ref="N9:N10"/>
    <mergeCell ref="O9:O10"/>
    <mergeCell ref="P9:P10"/>
    <mergeCell ref="Q9:Q10"/>
    <mergeCell ref="R9:R10"/>
    <mergeCell ref="I9:I10"/>
    <mergeCell ref="J9:J10"/>
    <mergeCell ref="K9:K10"/>
    <mergeCell ref="L9:L10"/>
    <mergeCell ref="M9:M10"/>
    <mergeCell ref="AT9:AT10"/>
    <mergeCell ref="AU9:AU10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AM9:AM10"/>
    <mergeCell ref="AN9:AN10"/>
    <mergeCell ref="AO9:AO10"/>
    <mergeCell ref="AP9:AP10"/>
    <mergeCell ref="AQ9:AQ10"/>
    <mergeCell ref="AH9:AH10"/>
    <mergeCell ref="AI9:AI10"/>
    <mergeCell ref="AJ9:AJ10"/>
    <mergeCell ref="AK9:AK10"/>
    <mergeCell ref="AR9:AR10"/>
    <mergeCell ref="S9:S10"/>
    <mergeCell ref="T9:T10"/>
    <mergeCell ref="U9:U10"/>
    <mergeCell ref="V9:V10"/>
    <mergeCell ref="W9:W10"/>
    <mergeCell ref="AR67:AR68"/>
    <mergeCell ref="AS9:AS10"/>
    <mergeCell ref="AC9:AC10"/>
    <mergeCell ref="AD9:AD10"/>
    <mergeCell ref="AE9:AE10"/>
    <mergeCell ref="AF9:AF10"/>
    <mergeCell ref="AG9:AG10"/>
    <mergeCell ref="X9:X10"/>
    <mergeCell ref="Y9:Y10"/>
    <mergeCell ref="Z9:Z10"/>
    <mergeCell ref="AA9:AA10"/>
    <mergeCell ref="AB9:AB10"/>
    <mergeCell ref="AL9:AL10"/>
    <mergeCell ref="A116:C116"/>
    <mergeCell ref="AQ116:AU116"/>
    <mergeCell ref="AM67:AM68"/>
    <mergeCell ref="AN67:AN68"/>
    <mergeCell ref="AO67:AO68"/>
    <mergeCell ref="AP67:AP68"/>
    <mergeCell ref="AQ67:AQ68"/>
    <mergeCell ref="AH67:AH68"/>
    <mergeCell ref="AI67:AI68"/>
    <mergeCell ref="AJ67:AJ68"/>
    <mergeCell ref="AK67:AK68"/>
    <mergeCell ref="AL67:AL68"/>
    <mergeCell ref="AC67:AC68"/>
    <mergeCell ref="AD67:AD68"/>
    <mergeCell ref="AE67:AE68"/>
    <mergeCell ref="AF67:AF68"/>
    <mergeCell ref="AG67:AG68"/>
    <mergeCell ref="X67:X68"/>
    <mergeCell ref="Y67:Y68"/>
    <mergeCell ref="Z67:Z68"/>
    <mergeCell ref="AA67:AA68"/>
    <mergeCell ref="AB67:AB68"/>
    <mergeCell ref="S67:S68"/>
    <mergeCell ref="T67:T68"/>
  </mergeCells>
  <conditionalFormatting sqref="D66:AP66">
    <cfRule type="cellIs" dxfId="18" priority="354" operator="lessThan">
      <formula>0.33</formula>
    </cfRule>
    <cfRule type="cellIs" dxfId="17" priority="355" operator="between">
      <formula>0.51</formula>
      <formula>0.74</formula>
    </cfRule>
    <cfRule type="cellIs" dxfId="16" priority="356" operator="between">
      <formula>0.33</formula>
      <formula>0.5</formula>
    </cfRule>
    <cfRule type="cellIs" dxfId="15" priority="357" operator="greaterThan">
      <formula>0.75</formula>
    </cfRule>
  </conditionalFormatting>
  <conditionalFormatting sqref="AU69:AU109">
    <cfRule type="cellIs" dxfId="14" priority="37" operator="between">
      <formula>0.5</formula>
      <formula>0.74</formula>
    </cfRule>
    <cfRule type="cellIs" dxfId="13" priority="38" operator="between">
      <formula>0.34</formula>
      <formula>0.49</formula>
    </cfRule>
    <cfRule type="cellIs" dxfId="12" priority="39" operator="lessThan">
      <formula>0.33</formula>
    </cfRule>
  </conditionalFormatting>
  <conditionalFormatting sqref="AU69:AU109">
    <cfRule type="cellIs" dxfId="11" priority="33" operator="between">
      <formula>0.33</formula>
      <formula>0.49</formula>
    </cfRule>
    <cfRule type="cellIs" dxfId="10" priority="34" operator="between">
      <formula>0.5</formula>
      <formula>0.74</formula>
    </cfRule>
    <cfRule type="cellIs" dxfId="9" priority="35" operator="greaterThan">
      <formula>0.74</formula>
    </cfRule>
    <cfRule type="cellIs" dxfId="8" priority="36" operator="lessThan">
      <formula>0.33</formula>
    </cfRule>
  </conditionalFormatting>
  <conditionalFormatting sqref="AU11:AU61">
    <cfRule type="cellIs" dxfId="7" priority="19" operator="between">
      <formula>0.2</formula>
      <formula>0.49</formula>
    </cfRule>
    <cfRule type="cellIs" dxfId="6" priority="20" operator="between">
      <formula>0.5</formula>
      <formula>0.79</formula>
    </cfRule>
    <cfRule type="cellIs" dxfId="5" priority="21" operator="greaterThan">
      <formula>0.8</formula>
    </cfRule>
    <cfRule type="cellIs" dxfId="4" priority="22" operator="lessThan">
      <formula>0.2</formula>
    </cfRule>
  </conditionalFormatting>
  <conditionalFormatting sqref="D114:AP114">
    <cfRule type="cellIs" dxfId="3" priority="1" operator="lessThan">
      <formula>0.33</formula>
    </cfRule>
    <cfRule type="cellIs" dxfId="2" priority="2" operator="between">
      <formula>0.51</formula>
      <formula>0.74</formula>
    </cfRule>
    <cfRule type="cellIs" dxfId="1" priority="3" operator="between">
      <formula>0.33</formula>
      <formula>0.5</formula>
    </cfRule>
    <cfRule type="cellIs" dxfId="0" priority="4" operator="greaterThan">
      <formula>0.75</formula>
    </cfRule>
  </conditionalFormatting>
  <dataValidations count="1">
    <dataValidation type="list" allowBlank="1" showInputMessage="1" showErrorMessage="1" sqref="D11:AP61 D69:AP109">
      <formula1>valeur</formula1>
    </dataValidation>
  </dataValidations>
  <pageMargins left="0.7" right="0.7" top="0.75" bottom="0.75" header="0.3" footer="0.3"/>
  <pageSetup paperSize="9" scale="27" fitToHeight="0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"/>
  <sheetViews>
    <sheetView tabSelected="1" workbookViewId="0">
      <selection activeCell="D16" sqref="D16"/>
    </sheetView>
  </sheetViews>
  <sheetFormatPr baseColWidth="10" defaultRowHeight="12.75" x14ac:dyDescent="0.2"/>
  <cols>
    <col min="1" max="1" width="45.28515625" style="65" customWidth="1"/>
    <col min="2" max="31" width="8.7109375" style="63" customWidth="1"/>
    <col min="32" max="32" width="8.7109375" style="64" customWidth="1"/>
    <col min="33" max="42" width="8.7109375" style="63" customWidth="1"/>
    <col min="43" max="16384" width="11.42578125" style="63"/>
  </cols>
  <sheetData>
    <row r="1" spans="1:42" ht="17.25" x14ac:dyDescent="0.35">
      <c r="A1" s="51" t="s">
        <v>82</v>
      </c>
      <c r="B1" s="234">
        <f>Classe!D2</f>
        <v>0</v>
      </c>
      <c r="C1" s="234"/>
      <c r="D1" s="235"/>
      <c r="E1" s="235"/>
      <c r="F1" s="236"/>
    </row>
    <row r="2" spans="1:42" ht="17.25" x14ac:dyDescent="0.35">
      <c r="A2" s="52" t="s">
        <v>83</v>
      </c>
      <c r="B2" s="237">
        <f>Classe!D3</f>
        <v>0</v>
      </c>
      <c r="C2" s="237"/>
      <c r="D2" s="238"/>
      <c r="E2" s="238"/>
      <c r="F2" s="239"/>
    </row>
    <row r="3" spans="1:42" ht="17.25" x14ac:dyDescent="0.35">
      <c r="A3" s="52" t="s">
        <v>84</v>
      </c>
      <c r="B3" s="131">
        <f>Classe!D4</f>
        <v>0</v>
      </c>
      <c r="C3" s="131"/>
      <c r="D3" s="132"/>
      <c r="E3" s="132"/>
      <c r="F3" s="133"/>
    </row>
    <row r="4" spans="1:42" ht="18" thickBot="1" x14ac:dyDescent="0.4">
      <c r="A4" s="53" t="s">
        <v>111</v>
      </c>
      <c r="B4" s="240">
        <f>Classe!D6</f>
        <v>0</v>
      </c>
      <c r="C4" s="240"/>
      <c r="D4" s="241"/>
      <c r="E4" s="241"/>
      <c r="F4" s="242"/>
    </row>
    <row r="5" spans="1:42" ht="13.5" thickBot="1" x14ac:dyDescent="0.25"/>
    <row r="6" spans="1:42" s="66" customFormat="1" ht="155.1" customHeight="1" thickTop="1" x14ac:dyDescent="0.2">
      <c r="A6" s="220" t="s">
        <v>92</v>
      </c>
      <c r="B6" s="221"/>
      <c r="C6" s="58" t="str">
        <f>CONCATENATE("Réussite de la classe ",Classe!D6)</f>
        <v xml:space="preserve">Réussite de la classe </v>
      </c>
      <c r="D6" s="56" t="str">
        <f>Classe!$E10</f>
        <v xml:space="preserve"> </v>
      </c>
      <c r="E6" s="57" t="str">
        <f>Classe!$E11</f>
        <v xml:space="preserve"> </v>
      </c>
      <c r="F6" s="57" t="str">
        <f>Classe!$E12</f>
        <v xml:space="preserve"> </v>
      </c>
      <c r="G6" s="57" t="str">
        <f>Classe!$E13</f>
        <v xml:space="preserve"> </v>
      </c>
      <c r="H6" s="57" t="str">
        <f>Classe!$E14</f>
        <v xml:space="preserve"> </v>
      </c>
      <c r="I6" s="57" t="str">
        <f>Classe!$E15</f>
        <v xml:space="preserve"> </v>
      </c>
      <c r="J6" s="57" t="str">
        <f>Classe!$E16</f>
        <v xml:space="preserve"> </v>
      </c>
      <c r="K6" s="57" t="str">
        <f>Classe!$E17</f>
        <v xml:space="preserve"> </v>
      </c>
      <c r="L6" s="57" t="str">
        <f>Classe!$E18</f>
        <v xml:space="preserve"> </v>
      </c>
      <c r="M6" s="57" t="str">
        <f>Classe!$E19</f>
        <v xml:space="preserve"> </v>
      </c>
      <c r="N6" s="57" t="str">
        <f>Classe!$E20</f>
        <v xml:space="preserve"> </v>
      </c>
      <c r="O6" s="57" t="str">
        <f>Classe!$E21</f>
        <v xml:space="preserve"> </v>
      </c>
      <c r="P6" s="57" t="str">
        <f>Classe!$E22</f>
        <v xml:space="preserve"> </v>
      </c>
      <c r="Q6" s="57" t="str">
        <f>Classe!$E23</f>
        <v xml:space="preserve"> </v>
      </c>
      <c r="R6" s="57" t="str">
        <f>Classe!$E24</f>
        <v xml:space="preserve"> </v>
      </c>
      <c r="S6" s="57" t="str">
        <f>Classe!$E25</f>
        <v xml:space="preserve"> </v>
      </c>
      <c r="T6" s="57" t="str">
        <f>Classe!$E26</f>
        <v xml:space="preserve"> </v>
      </c>
      <c r="U6" s="57" t="str">
        <f>Classe!$E27</f>
        <v xml:space="preserve"> </v>
      </c>
      <c r="V6" s="57" t="str">
        <f>Classe!$E28</f>
        <v xml:space="preserve"> </v>
      </c>
      <c r="W6" s="57" t="str">
        <f>Classe!$E29</f>
        <v xml:space="preserve"> </v>
      </c>
      <c r="X6" s="57" t="str">
        <f>Classe!$E30</f>
        <v xml:space="preserve"> </v>
      </c>
      <c r="Y6" s="57" t="str">
        <f>Classe!$E31</f>
        <v xml:space="preserve"> </v>
      </c>
      <c r="Z6" s="57" t="str">
        <f>Classe!$E32</f>
        <v xml:space="preserve"> </v>
      </c>
      <c r="AA6" s="57" t="str">
        <f>Classe!$E33</f>
        <v xml:space="preserve"> </v>
      </c>
      <c r="AB6" s="57" t="str">
        <f>Classe!$E34</f>
        <v xml:space="preserve"> </v>
      </c>
      <c r="AC6" s="57" t="str">
        <f>Classe!$E35</f>
        <v xml:space="preserve"> </v>
      </c>
      <c r="AD6" s="57" t="str">
        <f>Classe!$E36</f>
        <v xml:space="preserve"> </v>
      </c>
      <c r="AE6" s="57" t="str">
        <f>Classe!$E37</f>
        <v xml:space="preserve"> </v>
      </c>
      <c r="AF6" s="57" t="str">
        <f>Classe!$E38</f>
        <v xml:space="preserve"> </v>
      </c>
      <c r="AG6" s="57" t="str">
        <f>Classe!$E39</f>
        <v xml:space="preserve"> </v>
      </c>
      <c r="AH6" s="57" t="str">
        <f>Classe!$E40</f>
        <v xml:space="preserve"> </v>
      </c>
      <c r="AI6" s="57" t="str">
        <f>Classe!$E41</f>
        <v xml:space="preserve"> </v>
      </c>
      <c r="AJ6" s="57" t="str">
        <f>Classe!$E42</f>
        <v xml:space="preserve"> </v>
      </c>
      <c r="AK6" s="57" t="str">
        <f>Classe!$E43</f>
        <v xml:space="preserve"> </v>
      </c>
      <c r="AL6" s="57" t="str">
        <f>Classe!$E44</f>
        <v xml:space="preserve"> </v>
      </c>
      <c r="AM6" s="57" t="str">
        <f>Classe!$E45</f>
        <v xml:space="preserve"> </v>
      </c>
      <c r="AN6" s="57" t="str">
        <f>Classe!$E46</f>
        <v xml:space="preserve"> </v>
      </c>
      <c r="AO6" s="57" t="str">
        <f>Classe!$E47</f>
        <v xml:space="preserve"> </v>
      </c>
      <c r="AP6" s="57" t="str">
        <f>Classe!$E48</f>
        <v xml:space="preserve"> </v>
      </c>
    </row>
    <row r="7" spans="1:42" x14ac:dyDescent="0.2">
      <c r="A7" s="218" t="s">
        <v>26</v>
      </c>
      <c r="B7" s="219"/>
      <c r="C7" s="67" t="e">
        <f>CONCATENATE(ROUND(Feuil1!AP4,0),"/15")</f>
        <v>#DIV/0!</v>
      </c>
      <c r="D7" s="68" t="str">
        <f>CONCATENATE(Feuil1!C4,"/15")</f>
        <v>0/15</v>
      </c>
      <c r="E7" s="68" t="str">
        <f>CONCATENATE(Feuil1!D4,"/15")</f>
        <v>0/15</v>
      </c>
      <c r="F7" s="68" t="str">
        <f>CONCATENATE(Feuil1!E4,"/15")</f>
        <v>0/15</v>
      </c>
      <c r="G7" s="68" t="str">
        <f>CONCATENATE(Feuil1!F4,"/15")</f>
        <v>0/15</v>
      </c>
      <c r="H7" s="68" t="str">
        <f>CONCATENATE(Feuil1!G4,"/15")</f>
        <v>0/15</v>
      </c>
      <c r="I7" s="68" t="str">
        <f>CONCATENATE(Feuil1!H4,"/15")</f>
        <v>0/15</v>
      </c>
      <c r="J7" s="68" t="str">
        <f>CONCATENATE(Feuil1!I4,"/15")</f>
        <v>0/15</v>
      </c>
      <c r="K7" s="68" t="str">
        <f>CONCATENATE(Feuil1!J4,"/15")</f>
        <v>0/15</v>
      </c>
      <c r="L7" s="68" t="str">
        <f>CONCATENATE(Feuil1!K4,"/15")</f>
        <v>0/15</v>
      </c>
      <c r="M7" s="68" t="str">
        <f>CONCATENATE(Feuil1!L4,"/15")</f>
        <v>0/15</v>
      </c>
      <c r="N7" s="68" t="str">
        <f>CONCATENATE(Feuil1!M4,"/15")</f>
        <v>0/15</v>
      </c>
      <c r="O7" s="68" t="str">
        <f>CONCATENATE(Feuil1!N4,"/15")</f>
        <v>0/15</v>
      </c>
      <c r="P7" s="68" t="str">
        <f>CONCATENATE(Feuil1!O4,"/15")</f>
        <v>0/15</v>
      </c>
      <c r="Q7" s="68" t="str">
        <f>CONCATENATE(Feuil1!P4,"/15")</f>
        <v>0/15</v>
      </c>
      <c r="R7" s="68" t="str">
        <f>CONCATENATE(Feuil1!Q4,"/15")</f>
        <v>0/15</v>
      </c>
      <c r="S7" s="68" t="str">
        <f>CONCATENATE(Feuil1!R4,"/15")</f>
        <v>0/15</v>
      </c>
      <c r="T7" s="68" t="str">
        <f>CONCATENATE(Feuil1!S4,"/15")</f>
        <v>0/15</v>
      </c>
      <c r="U7" s="68" t="str">
        <f>CONCATENATE(Feuil1!T4,"/15")</f>
        <v>0/15</v>
      </c>
      <c r="V7" s="68" t="str">
        <f>CONCATENATE(Feuil1!U4,"/15")</f>
        <v>0/15</v>
      </c>
      <c r="W7" s="68" t="str">
        <f>CONCATENATE(Feuil1!V4,"/15")</f>
        <v>0/15</v>
      </c>
      <c r="X7" s="68" t="str">
        <f>CONCATENATE(Feuil1!W4,"/15")</f>
        <v>0/15</v>
      </c>
      <c r="Y7" s="68" t="str">
        <f>CONCATENATE(Feuil1!X4,"/15")</f>
        <v>0/15</v>
      </c>
      <c r="Z7" s="68" t="str">
        <f>CONCATENATE(Feuil1!Y4,"/15")</f>
        <v>0/15</v>
      </c>
      <c r="AA7" s="68" t="str">
        <f>CONCATENATE(Feuil1!Z4,"/15")</f>
        <v>0/15</v>
      </c>
      <c r="AB7" s="68" t="str">
        <f>CONCATENATE(Feuil1!AA4,"/15")</f>
        <v>0/15</v>
      </c>
      <c r="AC7" s="68" t="str">
        <f>CONCATENATE(Feuil1!AB4,"/15")</f>
        <v>0/15</v>
      </c>
      <c r="AD7" s="68" t="str">
        <f>CONCATENATE(Feuil1!AC4,"/15")</f>
        <v>0/15</v>
      </c>
      <c r="AE7" s="68" t="str">
        <f>CONCATENATE(Feuil1!AD4,"/15")</f>
        <v>0/15</v>
      </c>
      <c r="AF7" s="68" t="str">
        <f>CONCATENATE(Feuil1!AE4,"/15")</f>
        <v>0/15</v>
      </c>
      <c r="AG7" s="68" t="str">
        <f>CONCATENATE(Feuil1!AF4,"/15")</f>
        <v>0/15</v>
      </c>
      <c r="AH7" s="68" t="str">
        <f>CONCATENATE(Feuil1!AG4,"/15")</f>
        <v>0/15</v>
      </c>
      <c r="AI7" s="68" t="str">
        <f>CONCATENATE(Feuil1!AH4,"/15")</f>
        <v>0/15</v>
      </c>
      <c r="AJ7" s="68" t="str">
        <f>CONCATENATE(Feuil1!AI4,"/15")</f>
        <v>0/15</v>
      </c>
      <c r="AK7" s="68" t="str">
        <f>CONCATENATE(Feuil1!AJ4,"/15")</f>
        <v>0/15</v>
      </c>
      <c r="AL7" s="68" t="str">
        <f>CONCATENATE(Feuil1!AK4,"/15")</f>
        <v>0/15</v>
      </c>
      <c r="AM7" s="68" t="str">
        <f>CONCATENATE(Feuil1!AL4,"/15")</f>
        <v>0/15</v>
      </c>
      <c r="AN7" s="68" t="str">
        <f>CONCATENATE(Feuil1!AM4,"/15")</f>
        <v>0/15</v>
      </c>
      <c r="AO7" s="68" t="str">
        <f>CONCATENATE(Feuil1!AN4,"/15")</f>
        <v>0/15</v>
      </c>
      <c r="AP7" s="68" t="str">
        <f>CONCATENATE(Feuil1!AO4,"/15")</f>
        <v>0/15</v>
      </c>
    </row>
    <row r="8" spans="1:42" x14ac:dyDescent="0.2">
      <c r="A8" s="226" t="s">
        <v>3</v>
      </c>
      <c r="B8" s="227"/>
      <c r="C8" s="67" t="e">
        <f>CONCATENATE(ROUND(Feuil1!AP5,0),"/16")</f>
        <v>#DIV/0!</v>
      </c>
      <c r="D8" s="69" t="str">
        <f>CONCATENATE(Feuil1!C5,"/16")</f>
        <v>0/16</v>
      </c>
      <c r="E8" s="69" t="str">
        <f>CONCATENATE(Feuil1!D5,"/16")</f>
        <v>0/16</v>
      </c>
      <c r="F8" s="69" t="str">
        <f>CONCATENATE(Feuil1!E5,"/16")</f>
        <v>0/16</v>
      </c>
      <c r="G8" s="69" t="str">
        <f>CONCATENATE(Feuil1!F5,"/16")</f>
        <v>0/16</v>
      </c>
      <c r="H8" s="69" t="str">
        <f>CONCATENATE(Feuil1!G5,"/16")</f>
        <v>0/16</v>
      </c>
      <c r="I8" s="69" t="str">
        <f>CONCATENATE(Feuil1!H5,"/16")</f>
        <v>0/16</v>
      </c>
      <c r="J8" s="69" t="str">
        <f>CONCATENATE(Feuil1!I5,"/16")</f>
        <v>0/16</v>
      </c>
      <c r="K8" s="69" t="str">
        <f>CONCATENATE(Feuil1!J5,"/16")</f>
        <v>0/16</v>
      </c>
      <c r="L8" s="69" t="str">
        <f>CONCATENATE(Feuil1!K5,"/16")</f>
        <v>0/16</v>
      </c>
      <c r="M8" s="69" t="str">
        <f>CONCATENATE(Feuil1!L5,"/16")</f>
        <v>0/16</v>
      </c>
      <c r="N8" s="69" t="str">
        <f>CONCATENATE(Feuil1!M5,"/16")</f>
        <v>0/16</v>
      </c>
      <c r="O8" s="69" t="str">
        <f>CONCATENATE(Feuil1!N5,"/16")</f>
        <v>0/16</v>
      </c>
      <c r="P8" s="69" t="str">
        <f>CONCATENATE(Feuil1!O5,"/16")</f>
        <v>0/16</v>
      </c>
      <c r="Q8" s="69" t="str">
        <f>CONCATENATE(Feuil1!P5,"/16")</f>
        <v>0/16</v>
      </c>
      <c r="R8" s="69" t="str">
        <f>CONCATENATE(Feuil1!Q5,"/16")</f>
        <v>0/16</v>
      </c>
      <c r="S8" s="69" t="str">
        <f>CONCATENATE(Feuil1!R5,"/16")</f>
        <v>0/16</v>
      </c>
      <c r="T8" s="69" t="str">
        <f>CONCATENATE(Feuil1!S5,"/16")</f>
        <v>0/16</v>
      </c>
      <c r="U8" s="69" t="str">
        <f>CONCATENATE(Feuil1!T5,"/16")</f>
        <v>0/16</v>
      </c>
      <c r="V8" s="69" t="str">
        <f>CONCATENATE(Feuil1!U5,"/16")</f>
        <v>0/16</v>
      </c>
      <c r="W8" s="69" t="str">
        <f>CONCATENATE(Feuil1!V5,"/16")</f>
        <v>0/16</v>
      </c>
      <c r="X8" s="69" t="str">
        <f>CONCATENATE(Feuil1!W5,"/16")</f>
        <v>0/16</v>
      </c>
      <c r="Y8" s="69" t="str">
        <f>CONCATENATE(Feuil1!X5,"/16")</f>
        <v>0/16</v>
      </c>
      <c r="Z8" s="69" t="str">
        <f>CONCATENATE(Feuil1!Y5,"/16")</f>
        <v>0/16</v>
      </c>
      <c r="AA8" s="69" t="str">
        <f>CONCATENATE(Feuil1!Z5,"/16")</f>
        <v>0/16</v>
      </c>
      <c r="AB8" s="69" t="str">
        <f>CONCATENATE(Feuil1!AA5,"/16")</f>
        <v>0/16</v>
      </c>
      <c r="AC8" s="69" t="str">
        <f>CONCATENATE(Feuil1!AB5,"/16")</f>
        <v>0/16</v>
      </c>
      <c r="AD8" s="69" t="str">
        <f>CONCATENATE(Feuil1!AC5,"/16")</f>
        <v>0/16</v>
      </c>
      <c r="AE8" s="69" t="str">
        <f>CONCATENATE(Feuil1!AD5,"/16")</f>
        <v>0/16</v>
      </c>
      <c r="AF8" s="69" t="str">
        <f>CONCATENATE(Feuil1!AE5,"/16")</f>
        <v>0/16</v>
      </c>
      <c r="AG8" s="69" t="str">
        <f>CONCATENATE(Feuil1!AF5,"/16")</f>
        <v>0/16</v>
      </c>
      <c r="AH8" s="69" t="str">
        <f>CONCATENATE(Feuil1!AG5,"/16")</f>
        <v>0/16</v>
      </c>
      <c r="AI8" s="69" t="str">
        <f>CONCATENATE(Feuil1!AH5,"/16")</f>
        <v>0/16</v>
      </c>
      <c r="AJ8" s="69" t="str">
        <f>CONCATENATE(Feuil1!AI5,"/16")</f>
        <v>0/16</v>
      </c>
      <c r="AK8" s="69" t="str">
        <f>CONCATENATE(Feuil1!AJ5,"/16")</f>
        <v>0/16</v>
      </c>
      <c r="AL8" s="69" t="str">
        <f>CONCATENATE(Feuil1!AK5,"/16")</f>
        <v>0/16</v>
      </c>
      <c r="AM8" s="69" t="str">
        <f>CONCATENATE(Feuil1!AL5,"/16")</f>
        <v>0/16</v>
      </c>
      <c r="AN8" s="69" t="str">
        <f>CONCATENATE(Feuil1!AM5,"/16")</f>
        <v>0/16</v>
      </c>
      <c r="AO8" s="69" t="str">
        <f>CONCATENATE(Feuil1!AN5,"/16")</f>
        <v>0/16</v>
      </c>
      <c r="AP8" s="69" t="str">
        <f>CONCATENATE(Feuil1!AO5,"/16")</f>
        <v>0/16</v>
      </c>
    </row>
    <row r="9" spans="1:42" x14ac:dyDescent="0.2">
      <c r="A9" s="218" t="s">
        <v>5</v>
      </c>
      <c r="B9" s="219"/>
      <c r="C9" s="67" t="e">
        <f>CONCATENATE(ROUND(Feuil1!AP6,0),"/8")</f>
        <v>#DIV/0!</v>
      </c>
      <c r="D9" s="68" t="str">
        <f>CONCATENATE(Feuil1!C6,"/8")</f>
        <v>0/8</v>
      </c>
      <c r="E9" s="68" t="str">
        <f>CONCATENATE(Feuil1!D6,"/8")</f>
        <v>0/8</v>
      </c>
      <c r="F9" s="68" t="str">
        <f>CONCATENATE(Feuil1!E6,"/8")</f>
        <v>0/8</v>
      </c>
      <c r="G9" s="68" t="str">
        <f>CONCATENATE(Feuil1!F6,"/8")</f>
        <v>0/8</v>
      </c>
      <c r="H9" s="68" t="str">
        <f>CONCATENATE(Feuil1!G6,"/8")</f>
        <v>0/8</v>
      </c>
      <c r="I9" s="68" t="str">
        <f>CONCATENATE(Feuil1!H6,"/8")</f>
        <v>0/8</v>
      </c>
      <c r="J9" s="68" t="str">
        <f>CONCATENATE(Feuil1!I6,"/8")</f>
        <v>0/8</v>
      </c>
      <c r="K9" s="68" t="str">
        <f>CONCATENATE(Feuil1!J6,"/8")</f>
        <v>0/8</v>
      </c>
      <c r="L9" s="68" t="str">
        <f>CONCATENATE(Feuil1!K6,"/8")</f>
        <v>0/8</v>
      </c>
      <c r="M9" s="68" t="str">
        <f>CONCATENATE(Feuil1!L6,"/8")</f>
        <v>0/8</v>
      </c>
      <c r="N9" s="68" t="str">
        <f>CONCATENATE(Feuil1!M6,"/8")</f>
        <v>0/8</v>
      </c>
      <c r="O9" s="68" t="str">
        <f>CONCATENATE(Feuil1!N6,"/8")</f>
        <v>0/8</v>
      </c>
      <c r="P9" s="68" t="str">
        <f>CONCATENATE(Feuil1!O6,"/8")</f>
        <v>0/8</v>
      </c>
      <c r="Q9" s="68" t="str">
        <f>CONCATENATE(Feuil1!P6,"/8")</f>
        <v>0/8</v>
      </c>
      <c r="R9" s="68" t="str">
        <f>CONCATENATE(Feuil1!Q6,"/8")</f>
        <v>0/8</v>
      </c>
      <c r="S9" s="68" t="str">
        <f>CONCATENATE(Feuil1!R6,"/8")</f>
        <v>0/8</v>
      </c>
      <c r="T9" s="68" t="str">
        <f>CONCATENATE(Feuil1!S6,"/8")</f>
        <v>0/8</v>
      </c>
      <c r="U9" s="68" t="str">
        <f>CONCATENATE(Feuil1!T6,"/8")</f>
        <v>0/8</v>
      </c>
      <c r="V9" s="68" t="str">
        <f>CONCATENATE(Feuil1!U6,"/8")</f>
        <v>0/8</v>
      </c>
      <c r="W9" s="68" t="str">
        <f>CONCATENATE(Feuil1!V6,"/8")</f>
        <v>0/8</v>
      </c>
      <c r="X9" s="68" t="str">
        <f>CONCATENATE(Feuil1!W6,"/8")</f>
        <v>0/8</v>
      </c>
      <c r="Y9" s="68" t="str">
        <f>CONCATENATE(Feuil1!X6,"/8")</f>
        <v>0/8</v>
      </c>
      <c r="Z9" s="68" t="str">
        <f>CONCATENATE(Feuil1!Y6,"/8")</f>
        <v>0/8</v>
      </c>
      <c r="AA9" s="68" t="str">
        <f>CONCATENATE(Feuil1!Z6,"/8")</f>
        <v>0/8</v>
      </c>
      <c r="AB9" s="68" t="str">
        <f>CONCATENATE(Feuil1!AA6,"/8")</f>
        <v>0/8</v>
      </c>
      <c r="AC9" s="68" t="str">
        <f>CONCATENATE(Feuil1!AB6,"/8")</f>
        <v>0/8</v>
      </c>
      <c r="AD9" s="68" t="str">
        <f>CONCATENATE(Feuil1!AC6,"/8")</f>
        <v>0/8</v>
      </c>
      <c r="AE9" s="68" t="str">
        <f>CONCATENATE(Feuil1!AD6,"/8")</f>
        <v>0/8</v>
      </c>
      <c r="AF9" s="68" t="str">
        <f>CONCATENATE(Feuil1!AE6,"/8")</f>
        <v>0/8</v>
      </c>
      <c r="AG9" s="68" t="str">
        <f>CONCATENATE(Feuil1!AF6,"/8")</f>
        <v>0/8</v>
      </c>
      <c r="AH9" s="68" t="str">
        <f>CONCATENATE(Feuil1!AG6,"/8")</f>
        <v>0/8</v>
      </c>
      <c r="AI9" s="68" t="str">
        <f>CONCATENATE(Feuil1!AH6,"/8")</f>
        <v>0/8</v>
      </c>
      <c r="AJ9" s="68" t="str">
        <f>CONCATENATE(Feuil1!AI6,"/8")</f>
        <v>0/8</v>
      </c>
      <c r="AK9" s="68" t="str">
        <f>CONCATENATE(Feuil1!AJ6,"/8")</f>
        <v>0/8</v>
      </c>
      <c r="AL9" s="68" t="str">
        <f>CONCATENATE(Feuil1!AK6,"/8")</f>
        <v>0/8</v>
      </c>
      <c r="AM9" s="68" t="str">
        <f>CONCATENATE(Feuil1!AL6,"/8")</f>
        <v>0/8</v>
      </c>
      <c r="AN9" s="68" t="str">
        <f>CONCATENATE(Feuil1!AM6,"/8")</f>
        <v>0/8</v>
      </c>
      <c r="AO9" s="68" t="str">
        <f>CONCATENATE(Feuil1!AN6,"/8")</f>
        <v>0/8</v>
      </c>
      <c r="AP9" s="68" t="str">
        <f>CONCATENATE(Feuil1!AO6,"/8")</f>
        <v>0/8</v>
      </c>
    </row>
    <row r="10" spans="1:42" x14ac:dyDescent="0.2">
      <c r="A10" s="226" t="s">
        <v>4</v>
      </c>
      <c r="B10" s="227"/>
      <c r="C10" s="67" t="e">
        <f>CONCATENATE(ROUND(Feuil1!AP7,0),"/6")</f>
        <v>#DIV/0!</v>
      </c>
      <c r="D10" s="70" t="str">
        <f>CONCATENATE(Feuil1!C7,"/5")</f>
        <v>0/5</v>
      </c>
      <c r="E10" s="70" t="str">
        <f>CONCATENATE(Feuil1!D7,"/5")</f>
        <v>0/5</v>
      </c>
      <c r="F10" s="70" t="str">
        <f>CONCATENATE(Feuil1!E7,"/5")</f>
        <v>0/5</v>
      </c>
      <c r="G10" s="70" t="str">
        <f>CONCATENATE(Feuil1!F7,"/5")</f>
        <v>0/5</v>
      </c>
      <c r="H10" s="70" t="str">
        <f>CONCATENATE(Feuil1!G7,"/5")</f>
        <v>0/5</v>
      </c>
      <c r="I10" s="70" t="str">
        <f>CONCATENATE(Feuil1!H7,"/5")</f>
        <v>0/5</v>
      </c>
      <c r="J10" s="70" t="str">
        <f>CONCATENATE(Feuil1!I7,"/5")</f>
        <v>0/5</v>
      </c>
      <c r="K10" s="70" t="str">
        <f>CONCATENATE(Feuil1!J7,"/5")</f>
        <v>0/5</v>
      </c>
      <c r="L10" s="70" t="str">
        <f>CONCATENATE(Feuil1!K7,"/5")</f>
        <v>0/5</v>
      </c>
      <c r="M10" s="70" t="str">
        <f>CONCATENATE(Feuil1!L7,"/5")</f>
        <v>0/5</v>
      </c>
      <c r="N10" s="70" t="str">
        <f>CONCATENATE(Feuil1!M7,"/5")</f>
        <v>0/5</v>
      </c>
      <c r="O10" s="70" t="str">
        <f>CONCATENATE(Feuil1!N7,"/5")</f>
        <v>0/5</v>
      </c>
      <c r="P10" s="70" t="str">
        <f>CONCATENATE(Feuil1!O7,"/5")</f>
        <v>0/5</v>
      </c>
      <c r="Q10" s="70" t="str">
        <f>CONCATENATE(Feuil1!P7,"/5")</f>
        <v>0/5</v>
      </c>
      <c r="R10" s="70" t="str">
        <f>CONCATENATE(Feuil1!Q7,"/5")</f>
        <v>0/5</v>
      </c>
      <c r="S10" s="70" t="str">
        <f>CONCATENATE(Feuil1!R7,"/5")</f>
        <v>0/5</v>
      </c>
      <c r="T10" s="70" t="str">
        <f>CONCATENATE(Feuil1!S7,"/5")</f>
        <v>0/5</v>
      </c>
      <c r="U10" s="70" t="str">
        <f>CONCATENATE(Feuil1!T7,"/5")</f>
        <v>0/5</v>
      </c>
      <c r="V10" s="70" t="str">
        <f>CONCATENATE(Feuil1!U7,"/5")</f>
        <v>0/5</v>
      </c>
      <c r="W10" s="70" t="str">
        <f>CONCATENATE(Feuil1!V7,"/5")</f>
        <v>0/5</v>
      </c>
      <c r="X10" s="70" t="str">
        <f>CONCATENATE(Feuil1!W7,"/5")</f>
        <v>0/5</v>
      </c>
      <c r="Y10" s="70" t="str">
        <f>CONCATENATE(Feuil1!X7,"/5")</f>
        <v>0/5</v>
      </c>
      <c r="Z10" s="70" t="str">
        <f>CONCATENATE(Feuil1!Y7,"/5")</f>
        <v>0/5</v>
      </c>
      <c r="AA10" s="70" t="str">
        <f>CONCATENATE(Feuil1!Z7,"/5")</f>
        <v>0/5</v>
      </c>
      <c r="AB10" s="70" t="str">
        <f>CONCATENATE(Feuil1!AA7,"/5")</f>
        <v>0/5</v>
      </c>
      <c r="AC10" s="70" t="str">
        <f>CONCATENATE(Feuil1!AB7,"/5")</f>
        <v>0/5</v>
      </c>
      <c r="AD10" s="70" t="str">
        <f>CONCATENATE(Feuil1!AC7,"/5")</f>
        <v>0/5</v>
      </c>
      <c r="AE10" s="70" t="str">
        <f>CONCATENATE(Feuil1!AD7,"/5")</f>
        <v>0/5</v>
      </c>
      <c r="AF10" s="70" t="str">
        <f>CONCATENATE(Feuil1!AE7,"/5")</f>
        <v>0/5</v>
      </c>
      <c r="AG10" s="70" t="str">
        <f>CONCATENATE(Feuil1!AF7,"/5")</f>
        <v>0/5</v>
      </c>
      <c r="AH10" s="70" t="str">
        <f>CONCATENATE(Feuil1!AG7,"/5")</f>
        <v>0/5</v>
      </c>
      <c r="AI10" s="70" t="str">
        <f>CONCATENATE(Feuil1!AH7,"/5")</f>
        <v>0/5</v>
      </c>
      <c r="AJ10" s="70" t="str">
        <f>CONCATENATE(Feuil1!AI7,"/5")</f>
        <v>0/5</v>
      </c>
      <c r="AK10" s="70" t="str">
        <f>CONCATENATE(Feuil1!AJ7,"/5")</f>
        <v>0/5</v>
      </c>
      <c r="AL10" s="70" t="str">
        <f>CONCATENATE(Feuil1!AK7,"/5")</f>
        <v>0/5</v>
      </c>
      <c r="AM10" s="70" t="str">
        <f>CONCATENATE(Feuil1!AL7,"/5")</f>
        <v>0/5</v>
      </c>
      <c r="AN10" s="70" t="str">
        <f>CONCATENATE(Feuil1!AM7,"/5")</f>
        <v>0/5</v>
      </c>
      <c r="AO10" s="70" t="str">
        <f>CONCATENATE(Feuil1!AN7,"/5")</f>
        <v>0/5</v>
      </c>
      <c r="AP10" s="70" t="str">
        <f>CONCATENATE(Feuil1!AO7,"/5")</f>
        <v>0/5</v>
      </c>
    </row>
    <row r="11" spans="1:42" ht="13.5" thickBot="1" x14ac:dyDescent="0.25">
      <c r="A11" s="218" t="s">
        <v>159</v>
      </c>
      <c r="B11" s="219"/>
      <c r="C11" s="67" t="e">
        <f>CONCATENATE(ROUND(Feuil1!AP8,0),"/7")</f>
        <v>#DIV/0!</v>
      </c>
      <c r="D11" s="68" t="str">
        <f>CONCATENATE(Feuil1!C8,"/7")</f>
        <v>0/7</v>
      </c>
      <c r="E11" s="68" t="str">
        <f>CONCATENATE(Feuil1!D8,"/7")</f>
        <v>0/7</v>
      </c>
      <c r="F11" s="68" t="str">
        <f>CONCATENATE(Feuil1!E8,"/7")</f>
        <v>0/7</v>
      </c>
      <c r="G11" s="68" t="str">
        <f>CONCATENATE(Feuil1!F8,"/7")</f>
        <v>0/7</v>
      </c>
      <c r="H11" s="68" t="str">
        <f>CONCATENATE(Feuil1!G8,"/7")</f>
        <v>0/7</v>
      </c>
      <c r="I11" s="68" t="str">
        <f>CONCATENATE(Feuil1!H8,"/7")</f>
        <v>0/7</v>
      </c>
      <c r="J11" s="68" t="str">
        <f>CONCATENATE(Feuil1!I8,"/7")</f>
        <v>0/7</v>
      </c>
      <c r="K11" s="68" t="str">
        <f>CONCATENATE(Feuil1!J8,"/7")</f>
        <v>0/7</v>
      </c>
      <c r="L11" s="68" t="str">
        <f>CONCATENATE(Feuil1!K8,"/7")</f>
        <v>0/7</v>
      </c>
      <c r="M11" s="68" t="str">
        <f>CONCATENATE(Feuil1!L8,"/7")</f>
        <v>0/7</v>
      </c>
      <c r="N11" s="68" t="str">
        <f>CONCATENATE(Feuil1!M8,"/7")</f>
        <v>0/7</v>
      </c>
      <c r="O11" s="68" t="str">
        <f>CONCATENATE(Feuil1!N8,"/7")</f>
        <v>0/7</v>
      </c>
      <c r="P11" s="68" t="str">
        <f>CONCATENATE(Feuil1!O8,"/7")</f>
        <v>0/7</v>
      </c>
      <c r="Q11" s="68" t="str">
        <f>CONCATENATE(Feuil1!P8,"/7")</f>
        <v>0/7</v>
      </c>
      <c r="R11" s="68" t="str">
        <f>CONCATENATE(Feuil1!Q8,"/7")</f>
        <v>0/7</v>
      </c>
      <c r="S11" s="68" t="str">
        <f>CONCATENATE(Feuil1!R8,"/7")</f>
        <v>0/7</v>
      </c>
      <c r="T11" s="68" t="str">
        <f>CONCATENATE(Feuil1!S8,"/7")</f>
        <v>0/7</v>
      </c>
      <c r="U11" s="68" t="str">
        <f>CONCATENATE(Feuil1!T8,"/7")</f>
        <v>0/7</v>
      </c>
      <c r="V11" s="68" t="str">
        <f>CONCATENATE(Feuil1!U8,"/7")</f>
        <v>0/7</v>
      </c>
      <c r="W11" s="68" t="str">
        <f>CONCATENATE(Feuil1!V8,"/7")</f>
        <v>0/7</v>
      </c>
      <c r="X11" s="68" t="str">
        <f>CONCATENATE(Feuil1!W8,"/7")</f>
        <v>0/7</v>
      </c>
      <c r="Y11" s="68" t="str">
        <f>CONCATENATE(Feuil1!X8,"/7")</f>
        <v>0/7</v>
      </c>
      <c r="Z11" s="68" t="str">
        <f>CONCATENATE(Feuil1!Y8,"/7")</f>
        <v>0/7</v>
      </c>
      <c r="AA11" s="68" t="str">
        <f>CONCATENATE(Feuil1!Z8,"/7")</f>
        <v>0/7</v>
      </c>
      <c r="AB11" s="68" t="str">
        <f>CONCATENATE(Feuil1!AA8,"/7")</f>
        <v>0/7</v>
      </c>
      <c r="AC11" s="68" t="str">
        <f>CONCATENATE(Feuil1!AB8,"/7")</f>
        <v>0/7</v>
      </c>
      <c r="AD11" s="68" t="str">
        <f>CONCATENATE(Feuil1!AC8,"/7")</f>
        <v>0/7</v>
      </c>
      <c r="AE11" s="68" t="str">
        <f>CONCATENATE(Feuil1!AD8,"/7")</f>
        <v>0/7</v>
      </c>
      <c r="AF11" s="68" t="str">
        <f>CONCATENATE(Feuil1!AE8,"/7")</f>
        <v>0/7</v>
      </c>
      <c r="AG11" s="68" t="str">
        <f>CONCATENATE(Feuil1!AF8,"/7")</f>
        <v>0/7</v>
      </c>
      <c r="AH11" s="68" t="str">
        <f>CONCATENATE(Feuil1!AG8,"/7")</f>
        <v>0/7</v>
      </c>
      <c r="AI11" s="68" t="str">
        <f>CONCATENATE(Feuil1!AH8,"/7")</f>
        <v>0/7</v>
      </c>
      <c r="AJ11" s="68" t="str">
        <f>CONCATENATE(Feuil1!AI8,"/7")</f>
        <v>0/7</v>
      </c>
      <c r="AK11" s="68" t="str">
        <f>CONCATENATE(Feuil1!AJ8,"/7")</f>
        <v>0/7</v>
      </c>
      <c r="AL11" s="68" t="str">
        <f>CONCATENATE(Feuil1!AK8,"/7")</f>
        <v>0/7</v>
      </c>
      <c r="AM11" s="68" t="str">
        <f>CONCATENATE(Feuil1!AL8,"/7")</f>
        <v>0/7</v>
      </c>
      <c r="AN11" s="68" t="str">
        <f>CONCATENATE(Feuil1!AM8,"/7")</f>
        <v>0/7</v>
      </c>
      <c r="AO11" s="68" t="str">
        <f>CONCATENATE(Feuil1!AN8,"/7")</f>
        <v>0/7</v>
      </c>
      <c r="AP11" s="68" t="str">
        <f>CONCATENATE(Feuil1!AO8,"/7")</f>
        <v>0/7</v>
      </c>
    </row>
    <row r="12" spans="1:42" x14ac:dyDescent="0.2">
      <c r="A12" s="228" t="s">
        <v>108</v>
      </c>
      <c r="B12" s="229"/>
      <c r="C12" s="67" t="e">
        <f>CONCATENATE(ROUND(Feuil1!AP9,0),"/51")</f>
        <v>#DIV/0!</v>
      </c>
      <c r="D12" s="71" t="str">
        <f>CONCATENATE(Feuil1!C9,"/51")</f>
        <v>0/51</v>
      </c>
      <c r="E12" s="71" t="str">
        <f>CONCATENATE(Feuil1!D9,"/51")</f>
        <v>0/51</v>
      </c>
      <c r="F12" s="71" t="str">
        <f>CONCATENATE(Feuil1!E9,"/51")</f>
        <v>0/51</v>
      </c>
      <c r="G12" s="71" t="str">
        <f>CONCATENATE(Feuil1!F9,"/51")</f>
        <v>0/51</v>
      </c>
      <c r="H12" s="71" t="str">
        <f>CONCATENATE(Feuil1!G9,"/51")</f>
        <v>0/51</v>
      </c>
      <c r="I12" s="71" t="str">
        <f>CONCATENATE(Feuil1!H9,"/51")</f>
        <v>0/51</v>
      </c>
      <c r="J12" s="71" t="str">
        <f>CONCATENATE(Feuil1!I9,"/51")</f>
        <v>0/51</v>
      </c>
      <c r="K12" s="71" t="str">
        <f>CONCATENATE(Feuil1!J9,"/51")</f>
        <v>0/51</v>
      </c>
      <c r="L12" s="71" t="str">
        <f>CONCATENATE(Feuil1!K9,"/51")</f>
        <v>0/51</v>
      </c>
      <c r="M12" s="71" t="str">
        <f>CONCATENATE(Feuil1!L9,"/51")</f>
        <v>0/51</v>
      </c>
      <c r="N12" s="71" t="str">
        <f>CONCATENATE(Feuil1!M9,"/51")</f>
        <v>0/51</v>
      </c>
      <c r="O12" s="71" t="str">
        <f>CONCATENATE(Feuil1!N9,"/51")</f>
        <v>0/51</v>
      </c>
      <c r="P12" s="71" t="str">
        <f>CONCATENATE(Feuil1!O9,"/51")</f>
        <v>0/51</v>
      </c>
      <c r="Q12" s="71" t="str">
        <f>CONCATENATE(Feuil1!P9,"/51")</f>
        <v>0/51</v>
      </c>
      <c r="R12" s="71" t="str">
        <f>CONCATENATE(Feuil1!Q9,"/51")</f>
        <v>0/51</v>
      </c>
      <c r="S12" s="71" t="str">
        <f>CONCATENATE(Feuil1!R9,"/51")</f>
        <v>0/51</v>
      </c>
      <c r="T12" s="71" t="str">
        <f>CONCATENATE(Feuil1!S9,"/51")</f>
        <v>0/51</v>
      </c>
      <c r="U12" s="71" t="str">
        <f>CONCATENATE(Feuil1!T9,"/51")</f>
        <v>0/51</v>
      </c>
      <c r="V12" s="71" t="str">
        <f>CONCATENATE(Feuil1!U9,"/51")</f>
        <v>0/51</v>
      </c>
      <c r="W12" s="71" t="str">
        <f>CONCATENATE(Feuil1!V9,"/51")</f>
        <v>0/51</v>
      </c>
      <c r="X12" s="71" t="str">
        <f>CONCATENATE(Feuil1!W9,"/51")</f>
        <v>0/51</v>
      </c>
      <c r="Y12" s="71" t="str">
        <f>CONCATENATE(Feuil1!X9,"/51")</f>
        <v>0/51</v>
      </c>
      <c r="Z12" s="71" t="str">
        <f>CONCATENATE(Feuil1!Y9,"/51")</f>
        <v>0/51</v>
      </c>
      <c r="AA12" s="71" t="str">
        <f>CONCATENATE(Feuil1!Z9,"/51")</f>
        <v>0/51</v>
      </c>
      <c r="AB12" s="71" t="str">
        <f>CONCATENATE(Feuil1!AA9,"/51")</f>
        <v>0/51</v>
      </c>
      <c r="AC12" s="71" t="str">
        <f>CONCATENATE(Feuil1!AB9,"/51")</f>
        <v>0/51</v>
      </c>
      <c r="AD12" s="71" t="str">
        <f>CONCATENATE(Feuil1!AC9,"/51")</f>
        <v>0/51</v>
      </c>
      <c r="AE12" s="71" t="str">
        <f>CONCATENATE(Feuil1!AD9,"/51")</f>
        <v>0/51</v>
      </c>
      <c r="AF12" s="71" t="str">
        <f>CONCATENATE(Feuil1!AE9,"/51")</f>
        <v>0/51</v>
      </c>
      <c r="AG12" s="71" t="str">
        <f>CONCATENATE(Feuil1!AF9,"/51")</f>
        <v>0/51</v>
      </c>
      <c r="AH12" s="71" t="str">
        <f>CONCATENATE(Feuil1!AG9,"/51")</f>
        <v>0/51</v>
      </c>
      <c r="AI12" s="71" t="str">
        <f>CONCATENATE(Feuil1!AH9,"/51")</f>
        <v>0/51</v>
      </c>
      <c r="AJ12" s="71" t="str">
        <f>CONCATENATE(Feuil1!AI9,"/51")</f>
        <v>0/51</v>
      </c>
      <c r="AK12" s="71" t="str">
        <f>CONCATENATE(Feuil1!AJ9,"/51")</f>
        <v>0/51</v>
      </c>
      <c r="AL12" s="71" t="str">
        <f>CONCATENATE(Feuil1!AK9,"/51")</f>
        <v>0/51</v>
      </c>
      <c r="AM12" s="71" t="str">
        <f>CONCATENATE(Feuil1!AL9,"/51")</f>
        <v>0/51</v>
      </c>
      <c r="AN12" s="71" t="str">
        <f>CONCATENATE(Feuil1!AM9,"/51")</f>
        <v>0/51</v>
      </c>
      <c r="AO12" s="71" t="str">
        <f>CONCATENATE(Feuil1!AN9,"/51")</f>
        <v>0/51</v>
      </c>
      <c r="AP12" s="71" t="str">
        <f>CONCATENATE(Feuil1!AO9,"/51")</f>
        <v>0/51</v>
      </c>
    </row>
    <row r="13" spans="1:42" s="73" customFormat="1" ht="13.5" thickBot="1" x14ac:dyDescent="0.25">
      <c r="A13" s="228" t="s">
        <v>109</v>
      </c>
      <c r="B13" s="229"/>
      <c r="C13" s="67" t="e">
        <f>CONCATENATE(ROUND(Feuil1!AP10,0),"/51")</f>
        <v>#DIV/0!</v>
      </c>
      <c r="D13" s="72" t="str">
        <f>CONCATENATE(Feuil1!C10,"/51")</f>
        <v>0/51</v>
      </c>
      <c r="E13" s="72" t="str">
        <f>CONCATENATE(Feuil1!D10,"/51")</f>
        <v>0/51</v>
      </c>
      <c r="F13" s="72" t="str">
        <f>CONCATENATE(Feuil1!E10,"/51")</f>
        <v>0/51</v>
      </c>
      <c r="G13" s="72" t="str">
        <f>CONCATENATE(Feuil1!F10,"/51")</f>
        <v>0/51</v>
      </c>
      <c r="H13" s="72" t="str">
        <f>CONCATENATE(Feuil1!G10,"/51")</f>
        <v>0/51</v>
      </c>
      <c r="I13" s="72" t="str">
        <f>CONCATENATE(Feuil1!H10,"/51")</f>
        <v>0/51</v>
      </c>
      <c r="J13" s="72" t="str">
        <f>CONCATENATE(Feuil1!I10,"/51")</f>
        <v>0/51</v>
      </c>
      <c r="K13" s="72" t="str">
        <f>CONCATENATE(Feuil1!J10,"/51")</f>
        <v>0/51</v>
      </c>
      <c r="L13" s="72" t="str">
        <f>CONCATENATE(Feuil1!K10,"/51")</f>
        <v>0/51</v>
      </c>
      <c r="M13" s="72" t="str">
        <f>CONCATENATE(Feuil1!L10,"/51")</f>
        <v>0/51</v>
      </c>
      <c r="N13" s="72" t="str">
        <f>CONCATENATE(Feuil1!M10,"/51")</f>
        <v>0/51</v>
      </c>
      <c r="O13" s="72" t="str">
        <f>CONCATENATE(Feuil1!N10,"/51")</f>
        <v>0/51</v>
      </c>
      <c r="P13" s="72" t="str">
        <f>CONCATENATE(Feuil1!O10,"/51")</f>
        <v>0/51</v>
      </c>
      <c r="Q13" s="72" t="str">
        <f>CONCATENATE(Feuil1!P10,"/51")</f>
        <v>0/51</v>
      </c>
      <c r="R13" s="72" t="str">
        <f>CONCATENATE(Feuil1!Q10,"/51")</f>
        <v>0/51</v>
      </c>
      <c r="S13" s="72" t="str">
        <f>CONCATENATE(Feuil1!R10,"/51")</f>
        <v>0/51</v>
      </c>
      <c r="T13" s="72" t="str">
        <f>CONCATENATE(Feuil1!S10,"/51")</f>
        <v>0/51</v>
      </c>
      <c r="U13" s="72" t="str">
        <f>CONCATENATE(Feuil1!T10,"/51")</f>
        <v>0/51</v>
      </c>
      <c r="V13" s="72" t="str">
        <f>CONCATENATE(Feuil1!U10,"/51")</f>
        <v>0/51</v>
      </c>
      <c r="W13" s="72" t="str">
        <f>CONCATENATE(Feuil1!V10,"/51")</f>
        <v>0/51</v>
      </c>
      <c r="X13" s="72" t="str">
        <f>CONCATENATE(Feuil1!W10,"/51")</f>
        <v>0/51</v>
      </c>
      <c r="Y13" s="72" t="str">
        <f>CONCATENATE(Feuil1!X10,"/51")</f>
        <v>0/51</v>
      </c>
      <c r="Z13" s="72" t="str">
        <f>CONCATENATE(Feuil1!Y10,"/51")</f>
        <v>0/51</v>
      </c>
      <c r="AA13" s="72" t="str">
        <f>CONCATENATE(Feuil1!Z10,"/51")</f>
        <v>0/51</v>
      </c>
      <c r="AB13" s="72" t="str">
        <f>CONCATENATE(Feuil1!AA10,"/51")</f>
        <v>0/51</v>
      </c>
      <c r="AC13" s="72" t="str">
        <f>CONCATENATE(Feuil1!AB10,"/51")</f>
        <v>0/51</v>
      </c>
      <c r="AD13" s="72" t="str">
        <f>CONCATENATE(Feuil1!AC10,"/51")</f>
        <v>0/51</v>
      </c>
      <c r="AE13" s="72" t="str">
        <f>CONCATENATE(Feuil1!AD10,"/51")</f>
        <v>0/51</v>
      </c>
      <c r="AF13" s="72" t="str">
        <f>CONCATENATE(Feuil1!AE10,"/51")</f>
        <v>0/51</v>
      </c>
      <c r="AG13" s="72" t="str">
        <f>CONCATENATE(Feuil1!AF10,"/51")</f>
        <v>0/51</v>
      </c>
      <c r="AH13" s="72" t="str">
        <f>CONCATENATE(Feuil1!AG10,"/51")</f>
        <v>0/51</v>
      </c>
      <c r="AI13" s="72" t="str">
        <f>CONCATENATE(Feuil1!AH10,"/51")</f>
        <v>0/51</v>
      </c>
      <c r="AJ13" s="72" t="str">
        <f>CONCATENATE(Feuil1!AI10,"/51")</f>
        <v>0/51</v>
      </c>
      <c r="AK13" s="72" t="str">
        <f>CONCATENATE(Feuil1!AJ10,"/51")</f>
        <v>0/51</v>
      </c>
      <c r="AL13" s="72" t="str">
        <f>CONCATENATE(Feuil1!AK10,"/51")</f>
        <v>0/51</v>
      </c>
      <c r="AM13" s="72" t="str">
        <f>CONCATENATE(Feuil1!AL10,"/51")</f>
        <v>0/51</v>
      </c>
      <c r="AN13" s="72" t="str">
        <f>CONCATENATE(Feuil1!AM10,"/51")</f>
        <v>0/51</v>
      </c>
      <c r="AO13" s="72" t="str">
        <f>CONCATENATE(Feuil1!AN10,"/51")</f>
        <v>0/51</v>
      </c>
      <c r="AP13" s="72" t="str">
        <f>CONCATENATE(Feuil1!AO10,"/51")</f>
        <v>0/51</v>
      </c>
    </row>
    <row r="14" spans="1:42" s="76" customFormat="1" ht="13.5" thickBot="1" x14ac:dyDescent="0.25">
      <c r="A14" s="230" t="s">
        <v>110</v>
      </c>
      <c r="B14" s="231"/>
      <c r="C14" s="74" t="e">
        <f>Feuil1!AP11</f>
        <v>#DIV/0!</v>
      </c>
      <c r="D14" s="75">
        <f>Feuil1!C11</f>
        <v>0</v>
      </c>
      <c r="E14" s="75">
        <f>Feuil1!D11</f>
        <v>0</v>
      </c>
      <c r="F14" s="75">
        <f>Feuil1!E11</f>
        <v>0</v>
      </c>
      <c r="G14" s="75">
        <f>Feuil1!F11</f>
        <v>0</v>
      </c>
      <c r="H14" s="75">
        <f>Feuil1!G11</f>
        <v>0</v>
      </c>
      <c r="I14" s="75">
        <f>Feuil1!H11</f>
        <v>0</v>
      </c>
      <c r="J14" s="75">
        <f>Feuil1!I11</f>
        <v>0</v>
      </c>
      <c r="K14" s="75">
        <f>Feuil1!J11</f>
        <v>0</v>
      </c>
      <c r="L14" s="75">
        <f>Feuil1!K11</f>
        <v>0</v>
      </c>
      <c r="M14" s="75">
        <f>Feuil1!L11</f>
        <v>0</v>
      </c>
      <c r="N14" s="75">
        <f>Feuil1!M11</f>
        <v>0</v>
      </c>
      <c r="O14" s="75">
        <f>Feuil1!N11</f>
        <v>0</v>
      </c>
      <c r="P14" s="75">
        <f>Feuil1!O11</f>
        <v>0</v>
      </c>
      <c r="Q14" s="75">
        <f>Feuil1!P11</f>
        <v>0</v>
      </c>
      <c r="R14" s="75">
        <f>Feuil1!Q11</f>
        <v>0</v>
      </c>
      <c r="S14" s="75">
        <f>Feuil1!R11</f>
        <v>0</v>
      </c>
      <c r="T14" s="75">
        <f>Feuil1!S11</f>
        <v>0</v>
      </c>
      <c r="U14" s="75">
        <f>Feuil1!T11</f>
        <v>0</v>
      </c>
      <c r="V14" s="75">
        <f>Feuil1!U11</f>
        <v>0</v>
      </c>
      <c r="W14" s="75">
        <f>Feuil1!V11</f>
        <v>0</v>
      </c>
      <c r="X14" s="75">
        <f>Feuil1!W11</f>
        <v>0</v>
      </c>
      <c r="Y14" s="75">
        <f>Feuil1!X11</f>
        <v>0</v>
      </c>
      <c r="Z14" s="75">
        <f>Feuil1!Y11</f>
        <v>0</v>
      </c>
      <c r="AA14" s="75">
        <f>Feuil1!Z11</f>
        <v>0</v>
      </c>
      <c r="AB14" s="75">
        <f>Feuil1!AA11</f>
        <v>0</v>
      </c>
      <c r="AC14" s="75">
        <f>Feuil1!AB11</f>
        <v>0</v>
      </c>
      <c r="AD14" s="75">
        <f>Feuil1!AC11</f>
        <v>0</v>
      </c>
      <c r="AE14" s="75">
        <f>Feuil1!AD11</f>
        <v>0</v>
      </c>
      <c r="AF14" s="75">
        <f>Feuil1!AE11</f>
        <v>0</v>
      </c>
      <c r="AG14" s="75">
        <f>Feuil1!AF11</f>
        <v>0</v>
      </c>
      <c r="AH14" s="75">
        <f>Feuil1!AG11</f>
        <v>0</v>
      </c>
      <c r="AI14" s="75">
        <f>Feuil1!AH11</f>
        <v>0</v>
      </c>
      <c r="AJ14" s="75">
        <f>Feuil1!AI11</f>
        <v>0</v>
      </c>
      <c r="AK14" s="75">
        <f>Feuil1!AJ11</f>
        <v>0</v>
      </c>
      <c r="AL14" s="75">
        <f>Feuil1!AK11</f>
        <v>0</v>
      </c>
      <c r="AM14" s="75">
        <f>Feuil1!AL11</f>
        <v>0</v>
      </c>
      <c r="AN14" s="75">
        <f>Feuil1!AM11</f>
        <v>0</v>
      </c>
      <c r="AO14" s="75">
        <f>Feuil1!AN11</f>
        <v>0</v>
      </c>
      <c r="AP14" s="75">
        <f>Feuil1!AO11</f>
        <v>0</v>
      </c>
    </row>
    <row r="15" spans="1:42" ht="155.1" customHeight="1" x14ac:dyDescent="0.2">
      <c r="A15" s="222" t="s">
        <v>137</v>
      </c>
      <c r="B15" s="223"/>
      <c r="C15" s="59" t="str">
        <f>C6</f>
        <v xml:space="preserve">Réussite de la classe </v>
      </c>
      <c r="D15" s="62" t="str">
        <f>D6</f>
        <v xml:space="preserve"> </v>
      </c>
      <c r="E15" s="62" t="str">
        <f>E6</f>
        <v xml:space="preserve"> </v>
      </c>
      <c r="F15" s="62" t="str">
        <f t="shared" ref="F15:AP15" si="0">F6</f>
        <v xml:space="preserve"> </v>
      </c>
      <c r="G15" s="62" t="str">
        <f t="shared" si="0"/>
        <v xml:space="preserve"> </v>
      </c>
      <c r="H15" s="62" t="str">
        <f t="shared" si="0"/>
        <v xml:space="preserve"> </v>
      </c>
      <c r="I15" s="62" t="str">
        <f t="shared" si="0"/>
        <v xml:space="preserve"> </v>
      </c>
      <c r="J15" s="62" t="str">
        <f t="shared" si="0"/>
        <v xml:space="preserve"> </v>
      </c>
      <c r="K15" s="62" t="str">
        <f t="shared" si="0"/>
        <v xml:space="preserve"> </v>
      </c>
      <c r="L15" s="62" t="str">
        <f t="shared" si="0"/>
        <v xml:space="preserve"> </v>
      </c>
      <c r="M15" s="62" t="str">
        <f t="shared" si="0"/>
        <v xml:space="preserve"> </v>
      </c>
      <c r="N15" s="62" t="str">
        <f t="shared" si="0"/>
        <v xml:space="preserve"> </v>
      </c>
      <c r="O15" s="62" t="str">
        <f t="shared" si="0"/>
        <v xml:space="preserve"> </v>
      </c>
      <c r="P15" s="62" t="str">
        <f t="shared" si="0"/>
        <v xml:space="preserve"> </v>
      </c>
      <c r="Q15" s="62" t="str">
        <f t="shared" si="0"/>
        <v xml:space="preserve"> </v>
      </c>
      <c r="R15" s="62" t="str">
        <f t="shared" si="0"/>
        <v xml:space="preserve"> </v>
      </c>
      <c r="S15" s="62" t="str">
        <f t="shared" si="0"/>
        <v xml:space="preserve"> </v>
      </c>
      <c r="T15" s="62" t="str">
        <f t="shared" si="0"/>
        <v xml:space="preserve"> </v>
      </c>
      <c r="U15" s="62" t="str">
        <f t="shared" si="0"/>
        <v xml:space="preserve"> </v>
      </c>
      <c r="V15" s="62" t="str">
        <f t="shared" si="0"/>
        <v xml:space="preserve"> </v>
      </c>
      <c r="W15" s="62" t="str">
        <f t="shared" si="0"/>
        <v xml:space="preserve"> </v>
      </c>
      <c r="X15" s="62" t="str">
        <f t="shared" si="0"/>
        <v xml:space="preserve"> </v>
      </c>
      <c r="Y15" s="62" t="str">
        <f t="shared" si="0"/>
        <v xml:space="preserve"> </v>
      </c>
      <c r="Z15" s="62" t="str">
        <f t="shared" si="0"/>
        <v xml:space="preserve"> </v>
      </c>
      <c r="AA15" s="62" t="str">
        <f t="shared" si="0"/>
        <v xml:space="preserve"> </v>
      </c>
      <c r="AB15" s="62" t="str">
        <f t="shared" si="0"/>
        <v xml:space="preserve"> </v>
      </c>
      <c r="AC15" s="62" t="str">
        <f t="shared" si="0"/>
        <v xml:space="preserve"> </v>
      </c>
      <c r="AD15" s="62" t="str">
        <f t="shared" si="0"/>
        <v xml:space="preserve"> </v>
      </c>
      <c r="AE15" s="62" t="str">
        <f t="shared" si="0"/>
        <v xml:space="preserve"> </v>
      </c>
      <c r="AF15" s="62" t="str">
        <f t="shared" si="0"/>
        <v xml:space="preserve"> </v>
      </c>
      <c r="AG15" s="62" t="str">
        <f t="shared" si="0"/>
        <v xml:space="preserve"> </v>
      </c>
      <c r="AH15" s="62" t="str">
        <f t="shared" si="0"/>
        <v xml:space="preserve"> </v>
      </c>
      <c r="AI15" s="62" t="str">
        <f t="shared" si="0"/>
        <v xml:space="preserve"> </v>
      </c>
      <c r="AJ15" s="62" t="str">
        <f t="shared" si="0"/>
        <v xml:space="preserve"> </v>
      </c>
      <c r="AK15" s="62" t="str">
        <f t="shared" si="0"/>
        <v xml:space="preserve"> </v>
      </c>
      <c r="AL15" s="62" t="str">
        <f t="shared" si="0"/>
        <v xml:space="preserve"> </v>
      </c>
      <c r="AM15" s="62" t="str">
        <f t="shared" si="0"/>
        <v xml:space="preserve"> </v>
      </c>
      <c r="AN15" s="62" t="str">
        <f t="shared" si="0"/>
        <v xml:space="preserve"> </v>
      </c>
      <c r="AO15" s="62" t="str">
        <f t="shared" si="0"/>
        <v xml:space="preserve"> </v>
      </c>
      <c r="AP15" s="62" t="str">
        <f t="shared" si="0"/>
        <v xml:space="preserve"> </v>
      </c>
    </row>
    <row r="16" spans="1:42" x14ac:dyDescent="0.2">
      <c r="A16" s="218" t="s">
        <v>112</v>
      </c>
      <c r="B16" s="219"/>
      <c r="C16" s="67" t="e">
        <f>CONCATENATE(ROUND(Feuil1!AP13,0),"/5")</f>
        <v>#DIV/0!</v>
      </c>
      <c r="D16" s="68" t="str">
        <f>CONCATENATE(Feuil1!C13,"/5")</f>
        <v>0/5</v>
      </c>
      <c r="E16" s="68" t="str">
        <f>CONCATENATE(Feuil1!D13,"/5")</f>
        <v>0/5</v>
      </c>
      <c r="F16" s="68" t="str">
        <f>CONCATENATE(Feuil1!E13,"/5")</f>
        <v>0/5</v>
      </c>
      <c r="G16" s="68" t="str">
        <f>CONCATENATE(Feuil1!F13,"/5")</f>
        <v>0/5</v>
      </c>
      <c r="H16" s="68" t="str">
        <f>CONCATENATE(Feuil1!G13,"/5")</f>
        <v>0/5</v>
      </c>
      <c r="I16" s="68" t="str">
        <f>CONCATENATE(Feuil1!H13,"/5")</f>
        <v>0/5</v>
      </c>
      <c r="J16" s="68" t="str">
        <f>CONCATENATE(Feuil1!I13,"/5")</f>
        <v>0/5</v>
      </c>
      <c r="K16" s="68" t="str">
        <f>CONCATENATE(Feuil1!J13,"/5")</f>
        <v>0/5</v>
      </c>
      <c r="L16" s="68" t="str">
        <f>CONCATENATE(Feuil1!K13,"/5")</f>
        <v>0/5</v>
      </c>
      <c r="M16" s="68" t="str">
        <f>CONCATENATE(Feuil1!L13,"/5")</f>
        <v>0/5</v>
      </c>
      <c r="N16" s="68" t="str">
        <f>CONCATENATE(Feuil1!M13,"/5")</f>
        <v>0/5</v>
      </c>
      <c r="O16" s="68" t="str">
        <f>CONCATENATE(Feuil1!N13,"/5")</f>
        <v>0/5</v>
      </c>
      <c r="P16" s="68" t="str">
        <f>CONCATENATE(Feuil1!O13,"/5")</f>
        <v>0/5</v>
      </c>
      <c r="Q16" s="68" t="str">
        <f>CONCATENATE(Feuil1!P13,"/5")</f>
        <v>0/5</v>
      </c>
      <c r="R16" s="68" t="str">
        <f>CONCATENATE(Feuil1!Q13,"/5")</f>
        <v>0/5</v>
      </c>
      <c r="S16" s="68" t="str">
        <f>CONCATENATE(Feuil1!R13,"/5")</f>
        <v>0/5</v>
      </c>
      <c r="T16" s="68" t="str">
        <f>CONCATENATE(Feuil1!S13,"/5")</f>
        <v>0/5</v>
      </c>
      <c r="U16" s="68" t="str">
        <f>CONCATENATE(Feuil1!T13,"/5")</f>
        <v>0/5</v>
      </c>
      <c r="V16" s="68" t="str">
        <f>CONCATENATE(Feuil1!U13,"/5")</f>
        <v>0/5</v>
      </c>
      <c r="W16" s="68" t="str">
        <f>CONCATENATE(Feuil1!V13,"/5")</f>
        <v>0/5</v>
      </c>
      <c r="X16" s="68" t="str">
        <f>CONCATENATE(Feuil1!W13,"/5")</f>
        <v>0/5</v>
      </c>
      <c r="Y16" s="68" t="str">
        <f>CONCATENATE(Feuil1!X13,"/5")</f>
        <v>0/5</v>
      </c>
      <c r="Z16" s="68" t="str">
        <f>CONCATENATE(Feuil1!Y13,"/5")</f>
        <v>0/5</v>
      </c>
      <c r="AA16" s="68" t="str">
        <f>CONCATENATE(Feuil1!Z13,"/5")</f>
        <v>0/5</v>
      </c>
      <c r="AB16" s="68" t="str">
        <f>CONCATENATE(Feuil1!AA13,"/5")</f>
        <v>0/5</v>
      </c>
      <c r="AC16" s="68" t="str">
        <f>CONCATENATE(Feuil1!AB13,"/5")</f>
        <v>0/5</v>
      </c>
      <c r="AD16" s="68" t="str">
        <f>CONCATENATE(Feuil1!AC13,"/5")</f>
        <v>0/5</v>
      </c>
      <c r="AE16" s="68" t="str">
        <f>CONCATENATE(Feuil1!AD13,"/5")</f>
        <v>0/5</v>
      </c>
      <c r="AF16" s="68" t="str">
        <f>CONCATENATE(Feuil1!AE13,"/5")</f>
        <v>0/5</v>
      </c>
      <c r="AG16" s="68" t="str">
        <f>CONCATENATE(Feuil1!AF13,"/5")</f>
        <v>0/5</v>
      </c>
      <c r="AH16" s="68" t="str">
        <f>CONCATENATE(Feuil1!AG13,"/5")</f>
        <v>0/5</v>
      </c>
      <c r="AI16" s="68" t="str">
        <f>CONCATENATE(Feuil1!AH13,"/5")</f>
        <v>0/5</v>
      </c>
      <c r="AJ16" s="68" t="str">
        <f>CONCATENATE(Feuil1!AI13,"/5")</f>
        <v>0/5</v>
      </c>
      <c r="AK16" s="68" t="str">
        <f>CONCATENATE(Feuil1!AJ13,"/5")</f>
        <v>0/5</v>
      </c>
      <c r="AL16" s="68" t="str">
        <f>CONCATENATE(Feuil1!AK13,"/5")</f>
        <v>0/5</v>
      </c>
      <c r="AM16" s="68" t="str">
        <f>CONCATENATE(Feuil1!AL13,"/5")</f>
        <v>0/5</v>
      </c>
      <c r="AN16" s="68" t="str">
        <f>CONCATENATE(Feuil1!AM13,"/5")</f>
        <v>0/5</v>
      </c>
      <c r="AO16" s="68" t="str">
        <f>CONCATENATE(Feuil1!AN13,"/5")</f>
        <v>0/5</v>
      </c>
      <c r="AP16" s="68" t="str">
        <f>CONCATENATE(Feuil1!AO13,"/5")</f>
        <v>0/5</v>
      </c>
    </row>
    <row r="17" spans="1:42" x14ac:dyDescent="0.2">
      <c r="A17" s="226" t="s">
        <v>113</v>
      </c>
      <c r="B17" s="227"/>
      <c r="C17" s="67" t="e">
        <f>CONCATENATE(ROUND(Feuil1!AP14,0),"/10")</f>
        <v>#DIV/0!</v>
      </c>
      <c r="D17" s="70" t="str">
        <f>CONCATENATE(Feuil1!C14,"/10")</f>
        <v>0/10</v>
      </c>
      <c r="E17" s="70" t="str">
        <f>CONCATENATE(Feuil1!D14,"/10")</f>
        <v>0/10</v>
      </c>
      <c r="F17" s="70" t="str">
        <f>CONCATENATE(Feuil1!E14,"/10")</f>
        <v>0/10</v>
      </c>
      <c r="G17" s="70" t="str">
        <f>CONCATENATE(Feuil1!F14,"/10")</f>
        <v>0/10</v>
      </c>
      <c r="H17" s="70" t="str">
        <f>CONCATENATE(Feuil1!G14,"/10")</f>
        <v>0/10</v>
      </c>
      <c r="I17" s="70" t="str">
        <f>CONCATENATE(Feuil1!H14,"/10")</f>
        <v>0/10</v>
      </c>
      <c r="J17" s="70" t="str">
        <f>CONCATENATE(Feuil1!I14,"/10")</f>
        <v>0/10</v>
      </c>
      <c r="K17" s="70" t="str">
        <f>CONCATENATE(Feuil1!J14,"/10")</f>
        <v>0/10</v>
      </c>
      <c r="L17" s="70" t="str">
        <f>CONCATENATE(Feuil1!K14,"/10")</f>
        <v>0/10</v>
      </c>
      <c r="M17" s="70" t="str">
        <f>CONCATENATE(Feuil1!L14,"/10")</f>
        <v>0/10</v>
      </c>
      <c r="N17" s="70" t="str">
        <f>CONCATENATE(Feuil1!M14,"/10")</f>
        <v>0/10</v>
      </c>
      <c r="O17" s="70" t="str">
        <f>CONCATENATE(Feuil1!N14,"/10")</f>
        <v>0/10</v>
      </c>
      <c r="P17" s="70" t="str">
        <f>CONCATENATE(Feuil1!O14,"/10")</f>
        <v>0/10</v>
      </c>
      <c r="Q17" s="70" t="str">
        <f>CONCATENATE(Feuil1!P14,"/10")</f>
        <v>0/10</v>
      </c>
      <c r="R17" s="70" t="str">
        <f>CONCATENATE(Feuil1!Q14,"/10")</f>
        <v>0/10</v>
      </c>
      <c r="S17" s="70" t="str">
        <f>CONCATENATE(Feuil1!R14,"/10")</f>
        <v>0/10</v>
      </c>
      <c r="T17" s="70" t="str">
        <f>CONCATENATE(Feuil1!S14,"/10")</f>
        <v>0/10</v>
      </c>
      <c r="U17" s="70" t="str">
        <f>CONCATENATE(Feuil1!T14,"/10")</f>
        <v>0/10</v>
      </c>
      <c r="V17" s="70" t="str">
        <f>CONCATENATE(Feuil1!U14,"/10")</f>
        <v>0/10</v>
      </c>
      <c r="W17" s="70" t="str">
        <f>CONCATENATE(Feuil1!V14,"/10")</f>
        <v>0/10</v>
      </c>
      <c r="X17" s="70" t="str">
        <f>CONCATENATE(Feuil1!W14,"/10")</f>
        <v>0/10</v>
      </c>
      <c r="Y17" s="70" t="str">
        <f>CONCATENATE(Feuil1!X14,"/10")</f>
        <v>0/10</v>
      </c>
      <c r="Z17" s="70" t="str">
        <f>CONCATENATE(Feuil1!Y14,"/10")</f>
        <v>0/10</v>
      </c>
      <c r="AA17" s="70" t="str">
        <f>CONCATENATE(Feuil1!Z14,"/10")</f>
        <v>0/10</v>
      </c>
      <c r="AB17" s="70" t="str">
        <f>CONCATENATE(Feuil1!AA14,"/10")</f>
        <v>0/10</v>
      </c>
      <c r="AC17" s="70" t="str">
        <f>CONCATENATE(Feuil1!AB14,"/10")</f>
        <v>0/10</v>
      </c>
      <c r="AD17" s="70" t="str">
        <f>CONCATENATE(Feuil1!AC14,"/10")</f>
        <v>0/10</v>
      </c>
      <c r="AE17" s="70" t="str">
        <f>CONCATENATE(Feuil1!AD14,"/10")</f>
        <v>0/10</v>
      </c>
      <c r="AF17" s="70" t="str">
        <f>CONCATENATE(Feuil1!AE14,"/10")</f>
        <v>0/10</v>
      </c>
      <c r="AG17" s="70" t="str">
        <f>CONCATENATE(Feuil1!AF14,"/10")</f>
        <v>0/10</v>
      </c>
      <c r="AH17" s="70" t="str">
        <f>CONCATENATE(Feuil1!AG14,"/10")</f>
        <v>0/10</v>
      </c>
      <c r="AI17" s="70" t="str">
        <f>CONCATENATE(Feuil1!AH14,"/10")</f>
        <v>0/10</v>
      </c>
      <c r="AJ17" s="70" t="str">
        <f>CONCATENATE(Feuil1!AI14,"/10")</f>
        <v>0/10</v>
      </c>
      <c r="AK17" s="70" t="str">
        <f>CONCATENATE(Feuil1!AJ14,"/10")</f>
        <v>0/10</v>
      </c>
      <c r="AL17" s="70" t="str">
        <f>CONCATENATE(Feuil1!AK14,"/10")</f>
        <v>0/10</v>
      </c>
      <c r="AM17" s="70" t="str">
        <f>CONCATENATE(Feuil1!AL14,"/10")</f>
        <v>0/10</v>
      </c>
      <c r="AN17" s="70" t="str">
        <f>CONCATENATE(Feuil1!AM14,"/10")</f>
        <v>0/10</v>
      </c>
      <c r="AO17" s="70" t="str">
        <f>CONCATENATE(Feuil1!AN14,"/10")</f>
        <v>0/10</v>
      </c>
      <c r="AP17" s="70" t="str">
        <f>CONCATENATE(Feuil1!AO14,"/10")</f>
        <v>0/10</v>
      </c>
    </row>
    <row r="18" spans="1:42" x14ac:dyDescent="0.2">
      <c r="A18" s="218" t="s">
        <v>114</v>
      </c>
      <c r="B18" s="219"/>
      <c r="C18" s="67" t="e">
        <f>CONCATENATE(ROUND(Feuil1!AP15,0),"/10")</f>
        <v>#DIV/0!</v>
      </c>
      <c r="D18" s="68" t="str">
        <f>CONCATENATE(Feuil1!C15,"/10")</f>
        <v>0/10</v>
      </c>
      <c r="E18" s="68" t="str">
        <f>CONCATENATE(Feuil1!D15,"/10")</f>
        <v>0/10</v>
      </c>
      <c r="F18" s="68" t="str">
        <f>CONCATENATE(Feuil1!E15,"/10")</f>
        <v>0/10</v>
      </c>
      <c r="G18" s="68" t="str">
        <f>CONCATENATE(Feuil1!F15,"/10")</f>
        <v>0/10</v>
      </c>
      <c r="H18" s="68" t="str">
        <f>CONCATENATE(Feuil1!G15,"/10")</f>
        <v>0/10</v>
      </c>
      <c r="I18" s="68" t="str">
        <f>CONCATENATE(Feuil1!H15,"/10")</f>
        <v>0/10</v>
      </c>
      <c r="J18" s="68" t="str">
        <f>CONCATENATE(Feuil1!I15,"/10")</f>
        <v>0/10</v>
      </c>
      <c r="K18" s="68" t="str">
        <f>CONCATENATE(Feuil1!J15,"/10")</f>
        <v>0/10</v>
      </c>
      <c r="L18" s="68" t="str">
        <f>CONCATENATE(Feuil1!K15,"/10")</f>
        <v>0/10</v>
      </c>
      <c r="M18" s="68" t="str">
        <f>CONCATENATE(Feuil1!L15,"/10")</f>
        <v>0/10</v>
      </c>
      <c r="N18" s="68" t="str">
        <f>CONCATENATE(Feuil1!M15,"/10")</f>
        <v>0/10</v>
      </c>
      <c r="O18" s="68" t="str">
        <f>CONCATENATE(Feuil1!N15,"/10")</f>
        <v>0/10</v>
      </c>
      <c r="P18" s="68" t="str">
        <f>CONCATENATE(Feuil1!O15,"/10")</f>
        <v>0/10</v>
      </c>
      <c r="Q18" s="68" t="str">
        <f>CONCATENATE(Feuil1!P15,"/10")</f>
        <v>0/10</v>
      </c>
      <c r="R18" s="68" t="str">
        <f>CONCATENATE(Feuil1!Q15,"/10")</f>
        <v>0/10</v>
      </c>
      <c r="S18" s="68" t="str">
        <f>CONCATENATE(Feuil1!R15,"/10")</f>
        <v>0/10</v>
      </c>
      <c r="T18" s="68" t="str">
        <f>CONCATENATE(Feuil1!S15,"/10")</f>
        <v>0/10</v>
      </c>
      <c r="U18" s="68" t="str">
        <f>CONCATENATE(Feuil1!T15,"/10")</f>
        <v>0/10</v>
      </c>
      <c r="V18" s="68" t="str">
        <f>CONCATENATE(Feuil1!U15,"/10")</f>
        <v>0/10</v>
      </c>
      <c r="W18" s="68" t="str">
        <f>CONCATENATE(Feuil1!V15,"/10")</f>
        <v>0/10</v>
      </c>
      <c r="X18" s="68" t="str">
        <f>CONCATENATE(Feuil1!W15,"/10")</f>
        <v>0/10</v>
      </c>
      <c r="Y18" s="68" t="str">
        <f>CONCATENATE(Feuil1!X15,"/10")</f>
        <v>0/10</v>
      </c>
      <c r="Z18" s="68" t="str">
        <f>CONCATENATE(Feuil1!Y15,"/10")</f>
        <v>0/10</v>
      </c>
      <c r="AA18" s="68" t="str">
        <f>CONCATENATE(Feuil1!Z15,"/10")</f>
        <v>0/10</v>
      </c>
      <c r="AB18" s="68" t="str">
        <f>CONCATENATE(Feuil1!AA15,"/10")</f>
        <v>0/10</v>
      </c>
      <c r="AC18" s="68" t="str">
        <f>CONCATENATE(Feuil1!AB15,"/10")</f>
        <v>0/10</v>
      </c>
      <c r="AD18" s="68" t="str">
        <f>CONCATENATE(Feuil1!AC15,"/10")</f>
        <v>0/10</v>
      </c>
      <c r="AE18" s="68" t="str">
        <f>CONCATENATE(Feuil1!AD15,"/10")</f>
        <v>0/10</v>
      </c>
      <c r="AF18" s="68" t="str">
        <f>CONCATENATE(Feuil1!AE15,"/10")</f>
        <v>0/10</v>
      </c>
      <c r="AG18" s="68" t="str">
        <f>CONCATENATE(Feuil1!AF15,"/10")</f>
        <v>0/10</v>
      </c>
      <c r="AH18" s="68" t="str">
        <f>CONCATENATE(Feuil1!AG15,"/10")</f>
        <v>0/10</v>
      </c>
      <c r="AI18" s="68" t="str">
        <f>CONCATENATE(Feuil1!AH15,"/10")</f>
        <v>0/10</v>
      </c>
      <c r="AJ18" s="68" t="str">
        <f>CONCATENATE(Feuil1!AI15,"/10")</f>
        <v>0/10</v>
      </c>
      <c r="AK18" s="68" t="str">
        <f>CONCATENATE(Feuil1!AJ15,"/10")</f>
        <v>0/10</v>
      </c>
      <c r="AL18" s="68" t="str">
        <f>CONCATENATE(Feuil1!AK15,"/10")</f>
        <v>0/10</v>
      </c>
      <c r="AM18" s="68" t="str">
        <f>CONCATENATE(Feuil1!AL15,"/10")</f>
        <v>0/10</v>
      </c>
      <c r="AN18" s="68" t="str">
        <f>CONCATENATE(Feuil1!AM15,"/10")</f>
        <v>0/10</v>
      </c>
      <c r="AO18" s="68" t="str">
        <f>CONCATENATE(Feuil1!AN15,"/10")</f>
        <v>0/10</v>
      </c>
      <c r="AP18" s="68" t="str">
        <f>CONCATENATE(Feuil1!AO15,"/10")</f>
        <v>0/10</v>
      </c>
    </row>
    <row r="19" spans="1:42" x14ac:dyDescent="0.2">
      <c r="A19" s="226" t="s">
        <v>166</v>
      </c>
      <c r="B19" s="227"/>
      <c r="C19" s="67" t="e">
        <f>CONCATENATE(ROUND(Feuil1!AP16,0),"/13")</f>
        <v>#DIV/0!</v>
      </c>
      <c r="D19" s="70" t="str">
        <f>CONCATENATE(Feuil1!C16,"/13")</f>
        <v>0/13</v>
      </c>
      <c r="E19" s="70" t="str">
        <f>CONCATENATE(Feuil1!D16,"/13")</f>
        <v>0/13</v>
      </c>
      <c r="F19" s="70" t="str">
        <f>CONCATENATE(Feuil1!E16,"/13")</f>
        <v>0/13</v>
      </c>
      <c r="G19" s="70" t="str">
        <f>CONCATENATE(Feuil1!F16,"/13")</f>
        <v>0/13</v>
      </c>
      <c r="H19" s="70" t="str">
        <f>CONCATENATE(Feuil1!G16,"/13")</f>
        <v>0/13</v>
      </c>
      <c r="I19" s="70" t="str">
        <f>CONCATENATE(Feuil1!H16,"/13")</f>
        <v>0/13</v>
      </c>
      <c r="J19" s="70" t="str">
        <f>CONCATENATE(Feuil1!I16,"/13")</f>
        <v>0/13</v>
      </c>
      <c r="K19" s="70" t="str">
        <f>CONCATENATE(Feuil1!J16,"/13")</f>
        <v>0/13</v>
      </c>
      <c r="L19" s="70" t="str">
        <f>CONCATENATE(Feuil1!K16,"/13")</f>
        <v>0/13</v>
      </c>
      <c r="M19" s="70" t="str">
        <f>CONCATENATE(Feuil1!L16,"/13")</f>
        <v>0/13</v>
      </c>
      <c r="N19" s="70" t="str">
        <f>CONCATENATE(Feuil1!M16,"/13")</f>
        <v>0/13</v>
      </c>
      <c r="O19" s="70" t="str">
        <f>CONCATENATE(Feuil1!N16,"/13")</f>
        <v>0/13</v>
      </c>
      <c r="P19" s="70" t="str">
        <f>CONCATENATE(Feuil1!O16,"/13")</f>
        <v>0/13</v>
      </c>
      <c r="Q19" s="70" t="str">
        <f>CONCATENATE(Feuil1!P16,"/13")</f>
        <v>0/13</v>
      </c>
      <c r="R19" s="70" t="str">
        <f>CONCATENATE(Feuil1!Q16,"/13")</f>
        <v>0/13</v>
      </c>
      <c r="S19" s="70" t="str">
        <f>CONCATENATE(Feuil1!R16,"/13")</f>
        <v>0/13</v>
      </c>
      <c r="T19" s="70" t="str">
        <f>CONCATENATE(Feuil1!S16,"/13")</f>
        <v>0/13</v>
      </c>
      <c r="U19" s="70" t="str">
        <f>CONCATENATE(Feuil1!T16,"/13")</f>
        <v>0/13</v>
      </c>
      <c r="V19" s="70" t="str">
        <f>CONCATENATE(Feuil1!U16,"/13")</f>
        <v>0/13</v>
      </c>
      <c r="W19" s="70" t="str">
        <f>CONCATENATE(Feuil1!V16,"/13")</f>
        <v>0/13</v>
      </c>
      <c r="X19" s="70" t="str">
        <f>CONCATENATE(Feuil1!W16,"/13")</f>
        <v>0/13</v>
      </c>
      <c r="Y19" s="70" t="str">
        <f>CONCATENATE(Feuil1!X16,"/13")</f>
        <v>0/13</v>
      </c>
      <c r="Z19" s="70" t="str">
        <f>CONCATENATE(Feuil1!Y16,"/13")</f>
        <v>0/13</v>
      </c>
      <c r="AA19" s="70" t="str">
        <f>CONCATENATE(Feuil1!Z16,"/13")</f>
        <v>0/13</v>
      </c>
      <c r="AB19" s="70" t="str">
        <f>CONCATENATE(Feuil1!AA16,"/13")</f>
        <v>0/13</v>
      </c>
      <c r="AC19" s="70" t="str">
        <f>CONCATENATE(Feuil1!AB16,"/13")</f>
        <v>0/13</v>
      </c>
      <c r="AD19" s="70" t="str">
        <f>CONCATENATE(Feuil1!AC16,"/13")</f>
        <v>0/13</v>
      </c>
      <c r="AE19" s="70" t="str">
        <f>CONCATENATE(Feuil1!AD16,"/13")</f>
        <v>0/13</v>
      </c>
      <c r="AF19" s="70" t="str">
        <f>CONCATENATE(Feuil1!AE16,"/13")</f>
        <v>0/13</v>
      </c>
      <c r="AG19" s="70" t="str">
        <f>CONCATENATE(Feuil1!AF16,"/13")</f>
        <v>0/13</v>
      </c>
      <c r="AH19" s="70" t="str">
        <f>CONCATENATE(Feuil1!AG16,"/13")</f>
        <v>0/13</v>
      </c>
      <c r="AI19" s="70" t="str">
        <f>CONCATENATE(Feuil1!AH16,"/13")</f>
        <v>0/13</v>
      </c>
      <c r="AJ19" s="70" t="str">
        <f>CONCATENATE(Feuil1!AI16,"/13")</f>
        <v>0/13</v>
      </c>
      <c r="AK19" s="70" t="str">
        <f>CONCATENATE(Feuil1!AJ16,"/13")</f>
        <v>0/13</v>
      </c>
      <c r="AL19" s="70" t="str">
        <f>CONCATENATE(Feuil1!AK16,"/13")</f>
        <v>0/13</v>
      </c>
      <c r="AM19" s="70" t="str">
        <f>CONCATENATE(Feuil1!AL16,"/13")</f>
        <v>0/13</v>
      </c>
      <c r="AN19" s="70" t="str">
        <f>CONCATENATE(Feuil1!AM16,"/13")</f>
        <v>0/13</v>
      </c>
      <c r="AO19" s="70" t="str">
        <f>CONCATENATE(Feuil1!AN16,"/13")</f>
        <v>0/13</v>
      </c>
      <c r="AP19" s="70" t="str">
        <f>CONCATENATE(Feuil1!AO16,"/13")</f>
        <v>0/13</v>
      </c>
    </row>
    <row r="20" spans="1:42" ht="13.5" thickBot="1" x14ac:dyDescent="0.25">
      <c r="A20" s="218" t="s">
        <v>165</v>
      </c>
      <c r="B20" s="219"/>
      <c r="C20" s="67" t="e">
        <f>CONCATENATE(ROUND(Feuil1!AP17,0),"/3")</f>
        <v>#DIV/0!</v>
      </c>
      <c r="D20" s="68" t="str">
        <f>CONCATENATE(Feuil1!C17,"/3")</f>
        <v>0/3</v>
      </c>
      <c r="E20" s="68" t="str">
        <f>CONCATENATE(Feuil1!D17,"/3")</f>
        <v>0/3</v>
      </c>
      <c r="F20" s="68" t="str">
        <f>CONCATENATE(Feuil1!E17,"/3")</f>
        <v>0/3</v>
      </c>
      <c r="G20" s="68" t="str">
        <f>CONCATENATE(Feuil1!F17,"/3")</f>
        <v>0/3</v>
      </c>
      <c r="H20" s="68" t="str">
        <f>CONCATENATE(Feuil1!G17,"/3")</f>
        <v>0/3</v>
      </c>
      <c r="I20" s="68" t="str">
        <f>CONCATENATE(Feuil1!H17,"/3")</f>
        <v>0/3</v>
      </c>
      <c r="J20" s="68" t="str">
        <f>CONCATENATE(Feuil1!I17,"/3")</f>
        <v>0/3</v>
      </c>
      <c r="K20" s="68" t="str">
        <f>CONCATENATE(Feuil1!J17,"/3")</f>
        <v>0/3</v>
      </c>
      <c r="L20" s="68" t="str">
        <f>CONCATENATE(Feuil1!K17,"/3")</f>
        <v>0/3</v>
      </c>
      <c r="M20" s="68" t="str">
        <f>CONCATENATE(Feuil1!L17,"/3")</f>
        <v>0/3</v>
      </c>
      <c r="N20" s="68" t="str">
        <f>CONCATENATE(Feuil1!M17,"/3")</f>
        <v>0/3</v>
      </c>
      <c r="O20" s="68" t="str">
        <f>CONCATENATE(Feuil1!N17,"/3")</f>
        <v>0/3</v>
      </c>
      <c r="P20" s="68" t="str">
        <f>CONCATENATE(Feuil1!O17,"/3")</f>
        <v>0/3</v>
      </c>
      <c r="Q20" s="68" t="str">
        <f>CONCATENATE(Feuil1!P17,"/3")</f>
        <v>0/3</v>
      </c>
      <c r="R20" s="68" t="str">
        <f>CONCATENATE(Feuil1!Q17,"/3")</f>
        <v>0/3</v>
      </c>
      <c r="S20" s="68" t="str">
        <f>CONCATENATE(Feuil1!R17,"/3")</f>
        <v>0/3</v>
      </c>
      <c r="T20" s="68" t="str">
        <f>CONCATENATE(Feuil1!S17,"/3")</f>
        <v>0/3</v>
      </c>
      <c r="U20" s="68" t="str">
        <f>CONCATENATE(Feuil1!T17,"/3")</f>
        <v>0/3</v>
      </c>
      <c r="V20" s="68" t="str">
        <f>CONCATENATE(Feuil1!U17,"/3")</f>
        <v>0/3</v>
      </c>
      <c r="W20" s="68" t="str">
        <f>CONCATENATE(Feuil1!V17,"/3")</f>
        <v>0/3</v>
      </c>
      <c r="X20" s="68" t="str">
        <f>CONCATENATE(Feuil1!W17,"/3")</f>
        <v>0/3</v>
      </c>
      <c r="Y20" s="68" t="str">
        <f>CONCATENATE(Feuil1!X17,"/3")</f>
        <v>0/3</v>
      </c>
      <c r="Z20" s="68" t="str">
        <f>CONCATENATE(Feuil1!Y17,"/3")</f>
        <v>0/3</v>
      </c>
      <c r="AA20" s="68" t="str">
        <f>CONCATENATE(Feuil1!Z17,"/3")</f>
        <v>0/3</v>
      </c>
      <c r="AB20" s="68" t="str">
        <f>CONCATENATE(Feuil1!AA17,"/3")</f>
        <v>0/3</v>
      </c>
      <c r="AC20" s="68" t="str">
        <f>CONCATENATE(Feuil1!AB17,"/3")</f>
        <v>0/3</v>
      </c>
      <c r="AD20" s="68" t="str">
        <f>CONCATENATE(Feuil1!AC17,"/3")</f>
        <v>0/3</v>
      </c>
      <c r="AE20" s="68" t="str">
        <f>CONCATENATE(Feuil1!AD17,"/3")</f>
        <v>0/3</v>
      </c>
      <c r="AF20" s="68" t="str">
        <f>CONCATENATE(Feuil1!AE17,"/3")</f>
        <v>0/3</v>
      </c>
      <c r="AG20" s="68" t="str">
        <f>CONCATENATE(Feuil1!AF17,"/3")</f>
        <v>0/3</v>
      </c>
      <c r="AH20" s="68" t="str">
        <f>CONCATENATE(Feuil1!AG17,"/3")</f>
        <v>0/3</v>
      </c>
      <c r="AI20" s="68" t="str">
        <f>CONCATENATE(Feuil1!AH17,"/3")</f>
        <v>0/3</v>
      </c>
      <c r="AJ20" s="68" t="str">
        <f>CONCATENATE(Feuil1!AI17,"/3")</f>
        <v>0/3</v>
      </c>
      <c r="AK20" s="68" t="str">
        <f>CONCATENATE(Feuil1!AJ17,"/3")</f>
        <v>0/3</v>
      </c>
      <c r="AL20" s="68" t="str">
        <f>CONCATENATE(Feuil1!AK17,"/3")</f>
        <v>0/3</v>
      </c>
      <c r="AM20" s="68" t="str">
        <f>CONCATENATE(Feuil1!AL17,"/3")</f>
        <v>0/3</v>
      </c>
      <c r="AN20" s="68" t="str">
        <f>CONCATENATE(Feuil1!AM17,"/3")</f>
        <v>0/3</v>
      </c>
      <c r="AO20" s="68" t="str">
        <f>CONCATENATE(Feuil1!AN17,"/3")</f>
        <v>0/3</v>
      </c>
      <c r="AP20" s="68" t="str">
        <f>CONCATENATE(Feuil1!AO17,"/3")</f>
        <v>0/3</v>
      </c>
    </row>
    <row r="21" spans="1:42" x14ac:dyDescent="0.2">
      <c r="A21" s="232" t="s">
        <v>108</v>
      </c>
      <c r="B21" s="233"/>
      <c r="C21" s="67" t="e">
        <f>CONCATENATE(ROUND(Feuil1!AP18,0),"/41")</f>
        <v>#DIV/0!</v>
      </c>
      <c r="D21" s="71" t="str">
        <f>CONCATENATE(Feuil1!C18,"/41")</f>
        <v>0/41</v>
      </c>
      <c r="E21" s="71" t="str">
        <f>CONCATENATE(Feuil1!D18,"/41")</f>
        <v>0/41</v>
      </c>
      <c r="F21" s="71" t="str">
        <f>CONCATENATE(Feuil1!E18,"/41")</f>
        <v>0/41</v>
      </c>
      <c r="G21" s="71" t="str">
        <f>CONCATENATE(Feuil1!F18,"/41")</f>
        <v>0/41</v>
      </c>
      <c r="H21" s="71" t="str">
        <f>CONCATENATE(Feuil1!G18,"/41")</f>
        <v>0/41</v>
      </c>
      <c r="I21" s="71" t="str">
        <f>CONCATENATE(Feuil1!H18,"/41")</f>
        <v>0/41</v>
      </c>
      <c r="J21" s="71" t="str">
        <f>CONCATENATE(Feuil1!I18,"/41")</f>
        <v>0/41</v>
      </c>
      <c r="K21" s="71" t="str">
        <f>CONCATENATE(Feuil1!J18,"/41")</f>
        <v>0/41</v>
      </c>
      <c r="L21" s="71" t="str">
        <f>CONCATENATE(Feuil1!K18,"/41")</f>
        <v>0/41</v>
      </c>
      <c r="M21" s="71" t="str">
        <f>CONCATENATE(Feuil1!L18,"/41")</f>
        <v>0/41</v>
      </c>
      <c r="N21" s="71" t="str">
        <f>CONCATENATE(Feuil1!M18,"/41")</f>
        <v>0/41</v>
      </c>
      <c r="O21" s="71" t="str">
        <f>CONCATENATE(Feuil1!N18,"/41")</f>
        <v>0/41</v>
      </c>
      <c r="P21" s="71" t="str">
        <f>CONCATENATE(Feuil1!O18,"/41")</f>
        <v>0/41</v>
      </c>
      <c r="Q21" s="71" t="str">
        <f>CONCATENATE(Feuil1!P18,"/41")</f>
        <v>0/41</v>
      </c>
      <c r="R21" s="71" t="str">
        <f>CONCATENATE(Feuil1!Q18,"/41")</f>
        <v>0/41</v>
      </c>
      <c r="S21" s="71" t="str">
        <f>CONCATENATE(Feuil1!R18,"/41")</f>
        <v>0/41</v>
      </c>
      <c r="T21" s="71" t="str">
        <f>CONCATENATE(Feuil1!S18,"/41")</f>
        <v>0/41</v>
      </c>
      <c r="U21" s="71" t="str">
        <f>CONCATENATE(Feuil1!T18,"/41")</f>
        <v>0/41</v>
      </c>
      <c r="V21" s="71" t="str">
        <f>CONCATENATE(Feuil1!U18,"/41")</f>
        <v>0/41</v>
      </c>
      <c r="W21" s="71" t="str">
        <f>CONCATENATE(Feuil1!V18,"/41")</f>
        <v>0/41</v>
      </c>
      <c r="X21" s="71" t="str">
        <f>CONCATENATE(Feuil1!W18,"/41")</f>
        <v>0/41</v>
      </c>
      <c r="Y21" s="71" t="str">
        <f>CONCATENATE(Feuil1!X18,"/41")</f>
        <v>0/41</v>
      </c>
      <c r="Z21" s="71" t="str">
        <f>CONCATENATE(Feuil1!Y18,"/41")</f>
        <v>0/41</v>
      </c>
      <c r="AA21" s="71" t="str">
        <f>CONCATENATE(Feuil1!Z18,"/41")</f>
        <v>0/41</v>
      </c>
      <c r="AB21" s="71" t="str">
        <f>CONCATENATE(Feuil1!AA18,"/41")</f>
        <v>0/41</v>
      </c>
      <c r="AC21" s="71" t="str">
        <f>CONCATENATE(Feuil1!AB18,"/41")</f>
        <v>0/41</v>
      </c>
      <c r="AD21" s="71" t="str">
        <f>CONCATENATE(Feuil1!AC18,"/41")</f>
        <v>0/41</v>
      </c>
      <c r="AE21" s="71" t="str">
        <f>CONCATENATE(Feuil1!AD18,"/41")</f>
        <v>0/41</v>
      </c>
      <c r="AF21" s="71" t="str">
        <f>CONCATENATE(Feuil1!AE18,"/41")</f>
        <v>0/41</v>
      </c>
      <c r="AG21" s="71" t="str">
        <f>CONCATENATE(Feuil1!AF18,"/41")</f>
        <v>0/41</v>
      </c>
      <c r="AH21" s="71" t="str">
        <f>CONCATENATE(Feuil1!AG18,"/41")</f>
        <v>0/41</v>
      </c>
      <c r="AI21" s="71" t="str">
        <f>CONCATENATE(Feuil1!AH18,"/41")</f>
        <v>0/41</v>
      </c>
      <c r="AJ21" s="71" t="str">
        <f>CONCATENATE(Feuil1!AI18,"/41")</f>
        <v>0/41</v>
      </c>
      <c r="AK21" s="71" t="str">
        <f>CONCATENATE(Feuil1!AJ18,"/41")</f>
        <v>0/41</v>
      </c>
      <c r="AL21" s="71" t="str">
        <f>CONCATENATE(Feuil1!AK18,"/41")</f>
        <v>0/41</v>
      </c>
      <c r="AM21" s="71" t="str">
        <f>CONCATENATE(Feuil1!AL18,"/41")</f>
        <v>0/41</v>
      </c>
      <c r="AN21" s="71" t="str">
        <f>CONCATENATE(Feuil1!AM18,"/41")</f>
        <v>0/41</v>
      </c>
      <c r="AO21" s="71" t="str">
        <f>CONCATENATE(Feuil1!AN18,"/41")</f>
        <v>0/41</v>
      </c>
      <c r="AP21" s="71" t="str">
        <f>CONCATENATE(Feuil1!AO18,"/41")</f>
        <v>0/41</v>
      </c>
    </row>
    <row r="22" spans="1:42" s="73" customFormat="1" ht="13.5" thickBot="1" x14ac:dyDescent="0.25">
      <c r="A22" s="232" t="s">
        <v>109</v>
      </c>
      <c r="B22" s="233"/>
      <c r="C22" s="67" t="e">
        <f>CONCATENATE(ROUND(Feuil1!AP19,0),"/41")</f>
        <v>#DIV/0!</v>
      </c>
      <c r="D22" s="72" t="str">
        <f>CONCATENATE(Feuil1!C19,"/41")</f>
        <v>0/41</v>
      </c>
      <c r="E22" s="72" t="str">
        <f>CONCATENATE(Feuil1!D19,"/41")</f>
        <v>0/41</v>
      </c>
      <c r="F22" s="72" t="str">
        <f>CONCATENATE(Feuil1!E19,"/41")</f>
        <v>0/41</v>
      </c>
      <c r="G22" s="72" t="str">
        <f>CONCATENATE(Feuil1!F19,"/41")</f>
        <v>0/41</v>
      </c>
      <c r="H22" s="72" t="str">
        <f>CONCATENATE(Feuil1!G19,"/41")</f>
        <v>0/41</v>
      </c>
      <c r="I22" s="72" t="str">
        <f>CONCATENATE(Feuil1!H19,"/41")</f>
        <v>0/41</v>
      </c>
      <c r="J22" s="72" t="str">
        <f>CONCATENATE(Feuil1!I19,"/41")</f>
        <v>0/41</v>
      </c>
      <c r="K22" s="72" t="str">
        <f>CONCATENATE(Feuil1!J19,"/41")</f>
        <v>0/41</v>
      </c>
      <c r="L22" s="72" t="str">
        <f>CONCATENATE(Feuil1!K19,"/41")</f>
        <v>0/41</v>
      </c>
      <c r="M22" s="72" t="str">
        <f>CONCATENATE(Feuil1!L19,"/41")</f>
        <v>0/41</v>
      </c>
      <c r="N22" s="72" t="str">
        <f>CONCATENATE(Feuil1!M19,"/41")</f>
        <v>0/41</v>
      </c>
      <c r="O22" s="72" t="str">
        <f>CONCATENATE(Feuil1!N19,"/41")</f>
        <v>0/41</v>
      </c>
      <c r="P22" s="72" t="str">
        <f>CONCATENATE(Feuil1!O19,"/41")</f>
        <v>0/41</v>
      </c>
      <c r="Q22" s="72" t="str">
        <f>CONCATENATE(Feuil1!P19,"/41")</f>
        <v>0/41</v>
      </c>
      <c r="R22" s="72" t="str">
        <f>CONCATENATE(Feuil1!Q19,"/41")</f>
        <v>0/41</v>
      </c>
      <c r="S22" s="72" t="str">
        <f>CONCATENATE(Feuil1!R19,"/41")</f>
        <v>0/41</v>
      </c>
      <c r="T22" s="72" t="str">
        <f>CONCATENATE(Feuil1!S19,"/41")</f>
        <v>0/41</v>
      </c>
      <c r="U22" s="72" t="str">
        <f>CONCATENATE(Feuil1!T19,"/41")</f>
        <v>0/41</v>
      </c>
      <c r="V22" s="72" t="str">
        <f>CONCATENATE(Feuil1!U19,"/41")</f>
        <v>0/41</v>
      </c>
      <c r="W22" s="72" t="str">
        <f>CONCATENATE(Feuil1!V19,"/41")</f>
        <v>0/41</v>
      </c>
      <c r="X22" s="72" t="str">
        <f>CONCATENATE(Feuil1!W19,"/41")</f>
        <v>0/41</v>
      </c>
      <c r="Y22" s="72" t="str">
        <f>CONCATENATE(Feuil1!X19,"/41")</f>
        <v>0/41</v>
      </c>
      <c r="Z22" s="72" t="str">
        <f>CONCATENATE(Feuil1!Y19,"/41")</f>
        <v>0/41</v>
      </c>
      <c r="AA22" s="72" t="str">
        <f>CONCATENATE(Feuil1!Z19,"/41")</f>
        <v>0/41</v>
      </c>
      <c r="AB22" s="72" t="str">
        <f>CONCATENATE(Feuil1!AA19,"/41")</f>
        <v>0/41</v>
      </c>
      <c r="AC22" s="72" t="str">
        <f>CONCATENATE(Feuil1!AB19,"/41")</f>
        <v>0/41</v>
      </c>
      <c r="AD22" s="72" t="str">
        <f>CONCATENATE(Feuil1!AC19,"/41")</f>
        <v>0/41</v>
      </c>
      <c r="AE22" s="72" t="str">
        <f>CONCATENATE(Feuil1!AD19,"/41")</f>
        <v>0/41</v>
      </c>
      <c r="AF22" s="72" t="str">
        <f>CONCATENATE(Feuil1!AE19,"/41")</f>
        <v>0/41</v>
      </c>
      <c r="AG22" s="72" t="str">
        <f>CONCATENATE(Feuil1!AF19,"/41")</f>
        <v>0/41</v>
      </c>
      <c r="AH22" s="72" t="str">
        <f>CONCATENATE(Feuil1!AG19,"/41")</f>
        <v>0/41</v>
      </c>
      <c r="AI22" s="72" t="str">
        <f>CONCATENATE(Feuil1!AH19,"/41")</f>
        <v>0/41</v>
      </c>
      <c r="AJ22" s="72" t="str">
        <f>CONCATENATE(Feuil1!AI19,"/41")</f>
        <v>0/41</v>
      </c>
      <c r="AK22" s="72" t="str">
        <f>CONCATENATE(Feuil1!AJ19,"/41")</f>
        <v>0/41</v>
      </c>
      <c r="AL22" s="72" t="str">
        <f>CONCATENATE(Feuil1!AK19,"/41")</f>
        <v>0/41</v>
      </c>
      <c r="AM22" s="72" t="str">
        <f>CONCATENATE(Feuil1!AL19,"/41")</f>
        <v>0/41</v>
      </c>
      <c r="AN22" s="72" t="str">
        <f>CONCATENATE(Feuil1!AM19,"/41")</f>
        <v>0/41</v>
      </c>
      <c r="AO22" s="72" t="str">
        <f>CONCATENATE(Feuil1!AN19,"/41")</f>
        <v>0/41</v>
      </c>
      <c r="AP22" s="72" t="str">
        <f>CONCATENATE(Feuil1!AO19,"/41")</f>
        <v>0/41</v>
      </c>
    </row>
    <row r="23" spans="1:42" s="77" customFormat="1" ht="13.5" thickBot="1" x14ac:dyDescent="0.25">
      <c r="A23" s="216" t="s">
        <v>110</v>
      </c>
      <c r="B23" s="217"/>
      <c r="C23" s="74" t="e">
        <f>Feuil1!AP20</f>
        <v>#DIV/0!</v>
      </c>
      <c r="D23" s="75">
        <f>Feuil1!C20</f>
        <v>0</v>
      </c>
      <c r="E23" s="75">
        <f>Feuil1!D20</f>
        <v>0</v>
      </c>
      <c r="F23" s="75">
        <f>Feuil1!E20</f>
        <v>0</v>
      </c>
      <c r="G23" s="75">
        <f>Feuil1!F20</f>
        <v>0</v>
      </c>
      <c r="H23" s="75">
        <f>Feuil1!G20</f>
        <v>0</v>
      </c>
      <c r="I23" s="75">
        <f>Feuil1!H20</f>
        <v>0</v>
      </c>
      <c r="J23" s="75">
        <f>Feuil1!I20</f>
        <v>0</v>
      </c>
      <c r="K23" s="75">
        <f>Feuil1!J20</f>
        <v>0</v>
      </c>
      <c r="L23" s="75">
        <f>Feuil1!K20</f>
        <v>0</v>
      </c>
      <c r="M23" s="75">
        <f>Feuil1!L20</f>
        <v>0</v>
      </c>
      <c r="N23" s="75">
        <f>Feuil1!M20</f>
        <v>0</v>
      </c>
      <c r="O23" s="75">
        <f>Feuil1!N20</f>
        <v>0</v>
      </c>
      <c r="P23" s="75">
        <f>Feuil1!O20</f>
        <v>0</v>
      </c>
      <c r="Q23" s="75">
        <f>Feuil1!P20</f>
        <v>0</v>
      </c>
      <c r="R23" s="75">
        <f>Feuil1!Q20</f>
        <v>0</v>
      </c>
      <c r="S23" s="75">
        <f>Feuil1!R20</f>
        <v>0</v>
      </c>
      <c r="T23" s="75">
        <f>Feuil1!S20</f>
        <v>0</v>
      </c>
      <c r="U23" s="75">
        <f>Feuil1!T20</f>
        <v>0</v>
      </c>
      <c r="V23" s="75">
        <f>Feuil1!U20</f>
        <v>0</v>
      </c>
      <c r="W23" s="75">
        <f>Feuil1!V20</f>
        <v>0</v>
      </c>
      <c r="X23" s="75">
        <f>Feuil1!W20</f>
        <v>0</v>
      </c>
      <c r="Y23" s="75">
        <f>Feuil1!X20</f>
        <v>0</v>
      </c>
      <c r="Z23" s="75">
        <f>Feuil1!Y20</f>
        <v>0</v>
      </c>
      <c r="AA23" s="75">
        <f>Feuil1!Z20</f>
        <v>0</v>
      </c>
      <c r="AB23" s="75">
        <f>Feuil1!AA20</f>
        <v>0</v>
      </c>
      <c r="AC23" s="75">
        <f>Feuil1!AB20</f>
        <v>0</v>
      </c>
      <c r="AD23" s="75">
        <f>Feuil1!AC20</f>
        <v>0</v>
      </c>
      <c r="AE23" s="75">
        <f>Feuil1!AD20</f>
        <v>0</v>
      </c>
      <c r="AF23" s="75">
        <f>Feuil1!AE20</f>
        <v>0</v>
      </c>
      <c r="AG23" s="75">
        <f>Feuil1!AF20</f>
        <v>0</v>
      </c>
      <c r="AH23" s="75">
        <f>Feuil1!AG20</f>
        <v>0</v>
      </c>
      <c r="AI23" s="75">
        <f>Feuil1!AH20</f>
        <v>0</v>
      </c>
      <c r="AJ23" s="75">
        <f>Feuil1!AI20</f>
        <v>0</v>
      </c>
      <c r="AK23" s="75">
        <f>Feuil1!AJ20</f>
        <v>0</v>
      </c>
      <c r="AL23" s="75">
        <f>Feuil1!AK20</f>
        <v>0</v>
      </c>
      <c r="AM23" s="75">
        <f>Feuil1!AL20</f>
        <v>0</v>
      </c>
      <c r="AN23" s="75">
        <f>Feuil1!AM20</f>
        <v>0</v>
      </c>
      <c r="AO23" s="75">
        <f>Feuil1!AN20</f>
        <v>0</v>
      </c>
      <c r="AP23" s="75">
        <f>Feuil1!AO20</f>
        <v>0</v>
      </c>
    </row>
    <row r="24" spans="1:42" s="78" customFormat="1" ht="155.1" customHeight="1" thickBot="1" x14ac:dyDescent="0.25">
      <c r="A24" s="224"/>
      <c r="B24" s="225"/>
      <c r="C24" s="60" t="str">
        <f>C6</f>
        <v xml:space="preserve">Réussite de la classe </v>
      </c>
      <c r="D24" s="61" t="str">
        <f>D6</f>
        <v xml:space="preserve"> </v>
      </c>
      <c r="E24" s="61" t="str">
        <f t="shared" ref="E24:AP24" si="1">E6</f>
        <v xml:space="preserve"> </v>
      </c>
      <c r="F24" s="61" t="str">
        <f t="shared" si="1"/>
        <v xml:space="preserve"> </v>
      </c>
      <c r="G24" s="61" t="str">
        <f t="shared" si="1"/>
        <v xml:space="preserve"> </v>
      </c>
      <c r="H24" s="61" t="str">
        <f t="shared" si="1"/>
        <v xml:space="preserve"> </v>
      </c>
      <c r="I24" s="61" t="str">
        <f t="shared" si="1"/>
        <v xml:space="preserve"> </v>
      </c>
      <c r="J24" s="61" t="str">
        <f t="shared" si="1"/>
        <v xml:space="preserve"> </v>
      </c>
      <c r="K24" s="61" t="str">
        <f t="shared" si="1"/>
        <v xml:space="preserve"> </v>
      </c>
      <c r="L24" s="61" t="str">
        <f t="shared" si="1"/>
        <v xml:space="preserve"> </v>
      </c>
      <c r="M24" s="61" t="str">
        <f t="shared" si="1"/>
        <v xml:space="preserve"> </v>
      </c>
      <c r="N24" s="61" t="str">
        <f t="shared" si="1"/>
        <v xml:space="preserve"> </v>
      </c>
      <c r="O24" s="61" t="str">
        <f t="shared" si="1"/>
        <v xml:space="preserve"> </v>
      </c>
      <c r="P24" s="61" t="str">
        <f t="shared" si="1"/>
        <v xml:space="preserve"> </v>
      </c>
      <c r="Q24" s="61" t="str">
        <f t="shared" si="1"/>
        <v xml:space="preserve"> </v>
      </c>
      <c r="R24" s="61" t="str">
        <f t="shared" si="1"/>
        <v xml:space="preserve"> </v>
      </c>
      <c r="S24" s="61" t="str">
        <f t="shared" si="1"/>
        <v xml:space="preserve"> </v>
      </c>
      <c r="T24" s="61" t="str">
        <f t="shared" si="1"/>
        <v xml:space="preserve"> </v>
      </c>
      <c r="U24" s="61" t="str">
        <f t="shared" si="1"/>
        <v xml:space="preserve"> </v>
      </c>
      <c r="V24" s="61" t="str">
        <f t="shared" si="1"/>
        <v xml:space="preserve"> </v>
      </c>
      <c r="W24" s="61" t="str">
        <f t="shared" si="1"/>
        <v xml:space="preserve"> </v>
      </c>
      <c r="X24" s="61" t="str">
        <f t="shared" si="1"/>
        <v xml:space="preserve"> </v>
      </c>
      <c r="Y24" s="61" t="str">
        <f t="shared" si="1"/>
        <v xml:space="preserve"> </v>
      </c>
      <c r="Z24" s="61" t="str">
        <f t="shared" si="1"/>
        <v xml:space="preserve"> </v>
      </c>
      <c r="AA24" s="61" t="str">
        <f t="shared" si="1"/>
        <v xml:space="preserve"> </v>
      </c>
      <c r="AB24" s="61" t="str">
        <f t="shared" si="1"/>
        <v xml:space="preserve"> </v>
      </c>
      <c r="AC24" s="61" t="str">
        <f t="shared" si="1"/>
        <v xml:space="preserve"> </v>
      </c>
      <c r="AD24" s="61" t="str">
        <f t="shared" si="1"/>
        <v xml:space="preserve"> </v>
      </c>
      <c r="AE24" s="61" t="str">
        <f t="shared" si="1"/>
        <v xml:space="preserve"> </v>
      </c>
      <c r="AF24" s="61" t="str">
        <f t="shared" si="1"/>
        <v xml:space="preserve"> </v>
      </c>
      <c r="AG24" s="61" t="str">
        <f t="shared" si="1"/>
        <v xml:space="preserve"> </v>
      </c>
      <c r="AH24" s="61" t="str">
        <f t="shared" si="1"/>
        <v xml:space="preserve"> </v>
      </c>
      <c r="AI24" s="61" t="str">
        <f t="shared" si="1"/>
        <v xml:space="preserve"> </v>
      </c>
      <c r="AJ24" s="61" t="str">
        <f t="shared" si="1"/>
        <v xml:space="preserve"> </v>
      </c>
      <c r="AK24" s="61" t="str">
        <f t="shared" si="1"/>
        <v xml:space="preserve"> </v>
      </c>
      <c r="AL24" s="61" t="str">
        <f t="shared" si="1"/>
        <v xml:space="preserve"> </v>
      </c>
      <c r="AM24" s="61" t="str">
        <f t="shared" si="1"/>
        <v xml:space="preserve"> </v>
      </c>
      <c r="AN24" s="61" t="str">
        <f t="shared" si="1"/>
        <v xml:space="preserve"> </v>
      </c>
      <c r="AO24" s="61" t="str">
        <f t="shared" si="1"/>
        <v xml:space="preserve"> </v>
      </c>
      <c r="AP24" s="61" t="str">
        <f t="shared" si="1"/>
        <v xml:space="preserve"> </v>
      </c>
    </row>
    <row r="25" spans="1:42" ht="13.5" thickTop="1" x14ac:dyDescent="0.2"/>
  </sheetData>
  <sheetProtection sheet="1" objects="1" scenarios="1" selectLockedCells="1"/>
  <mergeCells count="22">
    <mergeCell ref="A19:B19"/>
    <mergeCell ref="B1:F1"/>
    <mergeCell ref="B2:F2"/>
    <mergeCell ref="B4:F4"/>
    <mergeCell ref="A7:B7"/>
    <mergeCell ref="A8:B8"/>
    <mergeCell ref="A23:B23"/>
    <mergeCell ref="A20:B20"/>
    <mergeCell ref="A6:B6"/>
    <mergeCell ref="A15:B15"/>
    <mergeCell ref="A24:B24"/>
    <mergeCell ref="A9:B9"/>
    <mergeCell ref="A10:B10"/>
    <mergeCell ref="A12:B12"/>
    <mergeCell ref="A13:B13"/>
    <mergeCell ref="A14:B14"/>
    <mergeCell ref="A21:B21"/>
    <mergeCell ref="A22:B22"/>
    <mergeCell ref="A11:B11"/>
    <mergeCell ref="A16:B16"/>
    <mergeCell ref="A17:B17"/>
    <mergeCell ref="A18:B18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21"/>
  <sheetViews>
    <sheetView workbookViewId="0">
      <selection activeCell="AG32" sqref="AG32"/>
    </sheetView>
  </sheetViews>
  <sheetFormatPr baseColWidth="10" defaultRowHeight="12.75" x14ac:dyDescent="0.2"/>
  <cols>
    <col min="1" max="1" width="53.5703125" style="65" bestFit="1" customWidth="1"/>
    <col min="2" max="2" width="8.7109375" style="63" bestFit="1" customWidth="1"/>
    <col min="3" max="28" width="7.7109375" style="63" bestFit="1" customWidth="1"/>
    <col min="29" max="29" width="6.7109375" style="63" bestFit="1" customWidth="1"/>
    <col min="30" max="30" width="5.7109375" style="63" bestFit="1" customWidth="1"/>
    <col min="31" max="31" width="5.7109375" style="64" bestFit="1" customWidth="1"/>
    <col min="32" max="32" width="5.7109375" style="63" bestFit="1" customWidth="1"/>
    <col min="33" max="33" width="5.7109375" style="63" customWidth="1"/>
    <col min="34" max="41" width="5.7109375" style="63" bestFit="1" customWidth="1"/>
    <col min="42" max="42" width="7.28515625" style="63" bestFit="1" customWidth="1"/>
    <col min="43" max="16384" width="11.42578125" style="63"/>
  </cols>
  <sheetData>
    <row r="2" spans="1:42" ht="13.5" thickBot="1" x14ac:dyDescent="0.25"/>
    <row r="3" spans="1:42" s="66" customFormat="1" ht="33.75" x14ac:dyDescent="0.2">
      <c r="A3" s="79" t="s">
        <v>92</v>
      </c>
      <c r="B3" s="54">
        <f>Classe!D6</f>
        <v>0</v>
      </c>
      <c r="C3" s="47" t="str">
        <f>Classe!$E10</f>
        <v xml:space="preserve"> </v>
      </c>
      <c r="D3" s="47" t="str">
        <f>Classe!$E11</f>
        <v xml:space="preserve"> </v>
      </c>
      <c r="E3" s="47" t="str">
        <f>Classe!$E12</f>
        <v xml:space="preserve"> </v>
      </c>
      <c r="F3" s="47" t="str">
        <f>Classe!$E13</f>
        <v xml:space="preserve"> </v>
      </c>
      <c r="G3" s="47" t="str">
        <f>Classe!$E14</f>
        <v xml:space="preserve"> </v>
      </c>
      <c r="H3" s="47" t="str">
        <f>Classe!$E15</f>
        <v xml:space="preserve"> </v>
      </c>
      <c r="I3" s="47" t="str">
        <f>Classe!$E16</f>
        <v xml:space="preserve"> </v>
      </c>
      <c r="J3" s="47" t="str">
        <f>Classe!$E17</f>
        <v xml:space="preserve"> </v>
      </c>
      <c r="K3" s="47" t="str">
        <f>Classe!$E18</f>
        <v xml:space="preserve"> </v>
      </c>
      <c r="L3" s="47" t="str">
        <f>Classe!$E19</f>
        <v xml:space="preserve"> </v>
      </c>
      <c r="M3" s="47" t="str">
        <f>Classe!$E20</f>
        <v xml:space="preserve"> </v>
      </c>
      <c r="N3" s="47" t="str">
        <f>Classe!$E21</f>
        <v xml:space="preserve"> </v>
      </c>
      <c r="O3" s="47" t="str">
        <f>Classe!$E22</f>
        <v xml:space="preserve"> </v>
      </c>
      <c r="P3" s="47" t="str">
        <f>Classe!$E23</f>
        <v xml:space="preserve"> </v>
      </c>
      <c r="Q3" s="47" t="str">
        <f>Classe!$E24</f>
        <v xml:space="preserve"> </v>
      </c>
      <c r="R3" s="47" t="str">
        <f>Classe!$E25</f>
        <v xml:space="preserve"> </v>
      </c>
      <c r="S3" s="47" t="str">
        <f>Classe!$E26</f>
        <v xml:space="preserve"> </v>
      </c>
      <c r="T3" s="47" t="str">
        <f>Classe!$E27</f>
        <v xml:space="preserve"> </v>
      </c>
      <c r="U3" s="47" t="str">
        <f>Classe!$E28</f>
        <v xml:space="preserve"> </v>
      </c>
      <c r="V3" s="47" t="str">
        <f>Classe!$E29</f>
        <v xml:space="preserve"> </v>
      </c>
      <c r="W3" s="47" t="str">
        <f>Classe!$E30</f>
        <v xml:space="preserve"> </v>
      </c>
      <c r="X3" s="47" t="str">
        <f>Classe!$E31</f>
        <v xml:space="preserve"> </v>
      </c>
      <c r="Y3" s="47" t="str">
        <f>Classe!$E32</f>
        <v xml:space="preserve"> </v>
      </c>
      <c r="Z3" s="47" t="str">
        <f>Classe!$E33</f>
        <v xml:space="preserve"> </v>
      </c>
      <c r="AA3" s="47" t="str">
        <f>Classe!$E34</f>
        <v xml:space="preserve"> </v>
      </c>
      <c r="AB3" s="47" t="str">
        <f>Classe!$E35</f>
        <v xml:space="preserve"> </v>
      </c>
      <c r="AC3" s="47" t="str">
        <f>Classe!$E36</f>
        <v xml:space="preserve"> </v>
      </c>
      <c r="AD3" s="47" t="str">
        <f>Classe!$E37</f>
        <v xml:space="preserve"> </v>
      </c>
      <c r="AE3" s="47" t="str">
        <f>Classe!$E38</f>
        <v xml:space="preserve"> </v>
      </c>
      <c r="AF3" s="47" t="str">
        <f>Classe!$E39</f>
        <v xml:space="preserve"> </v>
      </c>
      <c r="AG3" s="47" t="str">
        <f>Classe!$E40</f>
        <v xml:space="preserve"> </v>
      </c>
      <c r="AH3" s="47" t="str">
        <f>Classe!$E41</f>
        <v xml:space="preserve"> </v>
      </c>
      <c r="AI3" s="47" t="str">
        <f>Classe!$E42</f>
        <v xml:space="preserve"> </v>
      </c>
      <c r="AJ3" s="47" t="str">
        <f>Classe!$E43</f>
        <v xml:space="preserve"> </v>
      </c>
      <c r="AK3" s="47" t="str">
        <f>Classe!$E44</f>
        <v xml:space="preserve"> </v>
      </c>
      <c r="AL3" s="47" t="str">
        <f>Classe!$E45</f>
        <v xml:space="preserve"> </v>
      </c>
      <c r="AM3" s="47" t="str">
        <f>Classe!$E46</f>
        <v xml:space="preserve"> </v>
      </c>
      <c r="AN3" s="47" t="str">
        <f>Classe!$E47</f>
        <v xml:space="preserve"> </v>
      </c>
      <c r="AO3" s="47" t="str">
        <f>Classe!$E48</f>
        <v xml:space="preserve"> </v>
      </c>
      <c r="AP3" s="80">
        <f>COUNTIF(C3:AO3,"&gt;&lt;"&amp;"")</f>
        <v>0</v>
      </c>
    </row>
    <row r="4" spans="1:42" x14ac:dyDescent="0.2">
      <c r="A4" s="81" t="s">
        <v>26</v>
      </c>
      <c r="B4" s="82" t="s">
        <v>88</v>
      </c>
      <c r="C4" s="68">
        <f>COUNTIF(Saisie!D11:D25,1)</f>
        <v>0</v>
      </c>
      <c r="D4" s="83">
        <f>COUNTIF(Saisie!E11:E25,1)</f>
        <v>0</v>
      </c>
      <c r="E4" s="83">
        <f>COUNTIF(Saisie!F11:F25,1)</f>
        <v>0</v>
      </c>
      <c r="F4" s="83">
        <f>COUNTIF(Saisie!G11:G25,1)</f>
        <v>0</v>
      </c>
      <c r="G4" s="83">
        <f>COUNTIF(Saisie!H11:H25,1)</f>
        <v>0</v>
      </c>
      <c r="H4" s="83">
        <f>COUNTIF(Saisie!I11:I25,1)</f>
        <v>0</v>
      </c>
      <c r="I4" s="83">
        <f>COUNTIF(Saisie!J11:J25,1)</f>
        <v>0</v>
      </c>
      <c r="J4" s="83">
        <f>COUNTIF(Saisie!K11:K25,1)</f>
        <v>0</v>
      </c>
      <c r="K4" s="83">
        <f>COUNTIF(Saisie!L11:L25,1)</f>
        <v>0</v>
      </c>
      <c r="L4" s="83">
        <f>COUNTIF(Saisie!M11:M25,1)</f>
        <v>0</v>
      </c>
      <c r="M4" s="83">
        <f>COUNTIF(Saisie!N11:N25,1)</f>
        <v>0</v>
      </c>
      <c r="N4" s="83">
        <f>COUNTIF(Saisie!O11:O25,1)</f>
        <v>0</v>
      </c>
      <c r="O4" s="83">
        <f>COUNTIF(Saisie!P11:P25,1)</f>
        <v>0</v>
      </c>
      <c r="P4" s="83">
        <f>COUNTIF(Saisie!Q11:Q25,1)</f>
        <v>0</v>
      </c>
      <c r="Q4" s="83">
        <f>COUNTIF(Saisie!R11:R25,1)</f>
        <v>0</v>
      </c>
      <c r="R4" s="83">
        <f>COUNTIF(Saisie!S11:S25,1)</f>
        <v>0</v>
      </c>
      <c r="S4" s="83">
        <f>COUNTIF(Saisie!T11:T25,1)</f>
        <v>0</v>
      </c>
      <c r="T4" s="83">
        <f>COUNTIF(Saisie!U11:U25,1)</f>
        <v>0</v>
      </c>
      <c r="U4" s="83">
        <f>COUNTIF(Saisie!V11:V25,1)</f>
        <v>0</v>
      </c>
      <c r="V4" s="83">
        <f>COUNTIF(Saisie!W11:W25,1)</f>
        <v>0</v>
      </c>
      <c r="W4" s="83">
        <f>COUNTIF(Saisie!X11:X25,1)</f>
        <v>0</v>
      </c>
      <c r="X4" s="83">
        <f>COUNTIF(Saisie!Y11:Y25,1)</f>
        <v>0</v>
      </c>
      <c r="Y4" s="83">
        <f>COUNTIF(Saisie!Z11:Z25,1)</f>
        <v>0</v>
      </c>
      <c r="Z4" s="83">
        <f>COUNTIF(Saisie!AA11:AA25,1)</f>
        <v>0</v>
      </c>
      <c r="AA4" s="83">
        <f>COUNTIF(Saisie!AB11:AB25,1)</f>
        <v>0</v>
      </c>
      <c r="AB4" s="83">
        <f>COUNTIF(Saisie!AC11:AC25,1)</f>
        <v>0</v>
      </c>
      <c r="AC4" s="83">
        <f>COUNTIF(Saisie!AD11:AD25,1)</f>
        <v>0</v>
      </c>
      <c r="AD4" s="83">
        <f>COUNTIF(Saisie!AE11:AE25,1)</f>
        <v>0</v>
      </c>
      <c r="AE4" s="83">
        <f>COUNTIF(Saisie!AF11:AF25,1)</f>
        <v>0</v>
      </c>
      <c r="AF4" s="83">
        <f>COUNTIF(Saisie!AG11:AG25,1)</f>
        <v>0</v>
      </c>
      <c r="AG4" s="83">
        <f>COUNTIF(Saisie!AH11:AH25,1)</f>
        <v>0</v>
      </c>
      <c r="AH4" s="83">
        <f>COUNTIF(Saisie!AI11:AI25,1)</f>
        <v>0</v>
      </c>
      <c r="AI4" s="83">
        <f>COUNTIF(Saisie!AJ11:AJ25,1)</f>
        <v>0</v>
      </c>
      <c r="AJ4" s="83">
        <f>COUNTIF(Saisie!AK11:AK25,1)</f>
        <v>0</v>
      </c>
      <c r="AK4" s="83">
        <f>COUNTIF(Saisie!AL11:AL25,1)</f>
        <v>0</v>
      </c>
      <c r="AL4" s="83">
        <f>COUNTIF(Saisie!AM11:AM25,1)</f>
        <v>0</v>
      </c>
      <c r="AM4" s="83">
        <f>COUNTIF(Saisie!AN11:AN25,1)</f>
        <v>0</v>
      </c>
      <c r="AN4" s="83">
        <f>COUNTIF(Saisie!AO11:AO25,1)</f>
        <v>0</v>
      </c>
      <c r="AO4" s="83">
        <f>COUNTIF(Saisie!AP11:AP25,1)</f>
        <v>0</v>
      </c>
      <c r="AP4" s="84" t="e">
        <f>SUM(C4:AO4)/$AP$3</f>
        <v>#DIV/0!</v>
      </c>
    </row>
    <row r="5" spans="1:42" x14ac:dyDescent="0.2">
      <c r="A5" s="85" t="s">
        <v>3</v>
      </c>
      <c r="B5" s="86" t="s">
        <v>157</v>
      </c>
      <c r="C5" s="68">
        <f>COUNTIF(Saisie!D26:D41,1)</f>
        <v>0</v>
      </c>
      <c r="D5" s="83">
        <f>COUNTIF(Saisie!E26:E41,1)</f>
        <v>0</v>
      </c>
      <c r="E5" s="83">
        <f>COUNTIF(Saisie!F26:F41,1)</f>
        <v>0</v>
      </c>
      <c r="F5" s="83">
        <f>COUNTIF(Saisie!G26:G41,1)</f>
        <v>0</v>
      </c>
      <c r="G5" s="83">
        <f>COUNTIF(Saisie!H26:H41,1)</f>
        <v>0</v>
      </c>
      <c r="H5" s="83">
        <f>COUNTIF(Saisie!I26:I41,1)</f>
        <v>0</v>
      </c>
      <c r="I5" s="83">
        <f>COUNTIF(Saisie!J26:J41,1)</f>
        <v>0</v>
      </c>
      <c r="J5" s="83">
        <f>COUNTIF(Saisie!K26:K41,1)</f>
        <v>0</v>
      </c>
      <c r="K5" s="83">
        <f>COUNTIF(Saisie!L26:L41,1)</f>
        <v>0</v>
      </c>
      <c r="L5" s="83">
        <f>COUNTIF(Saisie!M26:M41,1)</f>
        <v>0</v>
      </c>
      <c r="M5" s="83">
        <f>COUNTIF(Saisie!N26:N41,1)</f>
        <v>0</v>
      </c>
      <c r="N5" s="83">
        <f>COUNTIF(Saisie!O26:O41,1)</f>
        <v>0</v>
      </c>
      <c r="O5" s="83">
        <f>COUNTIF(Saisie!P26:P41,1)</f>
        <v>0</v>
      </c>
      <c r="P5" s="83">
        <f>COUNTIF(Saisie!Q26:Q41,1)</f>
        <v>0</v>
      </c>
      <c r="Q5" s="83">
        <f>COUNTIF(Saisie!R26:R41,1)</f>
        <v>0</v>
      </c>
      <c r="R5" s="83">
        <f>COUNTIF(Saisie!S26:S41,1)</f>
        <v>0</v>
      </c>
      <c r="S5" s="83">
        <f>COUNTIF(Saisie!T26:T41,1)</f>
        <v>0</v>
      </c>
      <c r="T5" s="83">
        <f>COUNTIF(Saisie!U26:U41,1)</f>
        <v>0</v>
      </c>
      <c r="U5" s="83">
        <f>COUNTIF(Saisie!V26:V41,1)</f>
        <v>0</v>
      </c>
      <c r="V5" s="83">
        <f>COUNTIF(Saisie!W26:W41,1)</f>
        <v>0</v>
      </c>
      <c r="W5" s="83">
        <f>COUNTIF(Saisie!X26:X41,1)</f>
        <v>0</v>
      </c>
      <c r="X5" s="83">
        <f>COUNTIF(Saisie!Y26:Y41,1)</f>
        <v>0</v>
      </c>
      <c r="Y5" s="83">
        <f>COUNTIF(Saisie!Z26:Z41,1)</f>
        <v>0</v>
      </c>
      <c r="Z5" s="83">
        <f>COUNTIF(Saisie!AA26:AA41,1)</f>
        <v>0</v>
      </c>
      <c r="AA5" s="83">
        <f>COUNTIF(Saisie!AB26:AB41,1)</f>
        <v>0</v>
      </c>
      <c r="AB5" s="83">
        <f>COUNTIF(Saisie!AC26:AC41,1)</f>
        <v>0</v>
      </c>
      <c r="AC5" s="83">
        <f>COUNTIF(Saisie!AD26:AD41,1)</f>
        <v>0</v>
      </c>
      <c r="AD5" s="83">
        <f>COUNTIF(Saisie!AE26:AE41,1)</f>
        <v>0</v>
      </c>
      <c r="AE5" s="83">
        <f>COUNTIF(Saisie!AF26:AF41,1)</f>
        <v>0</v>
      </c>
      <c r="AF5" s="83">
        <f>COUNTIF(Saisie!AG26:AG41,1)</f>
        <v>0</v>
      </c>
      <c r="AG5" s="83">
        <f>COUNTIF(Saisie!AH26:AH41,1)</f>
        <v>0</v>
      </c>
      <c r="AH5" s="83">
        <f>COUNTIF(Saisie!AI26:AI41,1)</f>
        <v>0</v>
      </c>
      <c r="AI5" s="83">
        <f>COUNTIF(Saisie!AJ26:AJ41,1)</f>
        <v>0</v>
      </c>
      <c r="AJ5" s="83">
        <f>COUNTIF(Saisie!AK26:AK41,1)</f>
        <v>0</v>
      </c>
      <c r="AK5" s="83">
        <f>COUNTIF(Saisie!AL26:AL41,1)</f>
        <v>0</v>
      </c>
      <c r="AL5" s="83">
        <f>COUNTIF(Saisie!AM26:AM41,1)</f>
        <v>0</v>
      </c>
      <c r="AM5" s="83">
        <f>COUNTIF(Saisie!AN26:AN41,1)</f>
        <v>0</v>
      </c>
      <c r="AN5" s="83">
        <f>COUNTIF(Saisie!AO26:AO41,1)</f>
        <v>0</v>
      </c>
      <c r="AO5" s="83">
        <f>COUNTIF(Saisie!AP26:AP41,1)</f>
        <v>0</v>
      </c>
      <c r="AP5" s="84" t="e">
        <f t="shared" ref="AP5:AP11" si="0">SUM(C5:AO5)/$AP$3</f>
        <v>#DIV/0!</v>
      </c>
    </row>
    <row r="6" spans="1:42" x14ac:dyDescent="0.2">
      <c r="A6" s="81" t="s">
        <v>5</v>
      </c>
      <c r="B6" s="83" t="s">
        <v>9</v>
      </c>
      <c r="C6" s="68">
        <f>COUNTIF(Saisie!D42:D49,1)</f>
        <v>0</v>
      </c>
      <c r="D6" s="83">
        <f>COUNTIF(Saisie!E42:E49,1)</f>
        <v>0</v>
      </c>
      <c r="E6" s="83">
        <f>COUNTIF(Saisie!F42:F49,1)</f>
        <v>0</v>
      </c>
      <c r="F6" s="83">
        <f>COUNTIF(Saisie!G42:G49,1)</f>
        <v>0</v>
      </c>
      <c r="G6" s="83">
        <f>COUNTIF(Saisie!H42:H49,1)</f>
        <v>0</v>
      </c>
      <c r="H6" s="83">
        <f>COUNTIF(Saisie!I42:I49,1)</f>
        <v>0</v>
      </c>
      <c r="I6" s="83">
        <f>COUNTIF(Saisie!J42:J49,1)</f>
        <v>0</v>
      </c>
      <c r="J6" s="83">
        <f>COUNTIF(Saisie!K42:K49,1)</f>
        <v>0</v>
      </c>
      <c r="K6" s="83">
        <f>COUNTIF(Saisie!L42:L49,1)</f>
        <v>0</v>
      </c>
      <c r="L6" s="83">
        <f>COUNTIF(Saisie!M42:M49,1)</f>
        <v>0</v>
      </c>
      <c r="M6" s="83">
        <f>COUNTIF(Saisie!N42:N49,1)</f>
        <v>0</v>
      </c>
      <c r="N6" s="83">
        <f>COUNTIF(Saisie!O42:O49,1)</f>
        <v>0</v>
      </c>
      <c r="O6" s="83">
        <f>COUNTIF(Saisie!P42:P49,1)</f>
        <v>0</v>
      </c>
      <c r="P6" s="83">
        <f>COUNTIF(Saisie!Q42:Q49,1)</f>
        <v>0</v>
      </c>
      <c r="Q6" s="83">
        <f>COUNTIF(Saisie!R42:R49,1)</f>
        <v>0</v>
      </c>
      <c r="R6" s="83">
        <f>COUNTIF(Saisie!S42:S49,1)</f>
        <v>0</v>
      </c>
      <c r="S6" s="83">
        <f>COUNTIF(Saisie!T42:T49,1)</f>
        <v>0</v>
      </c>
      <c r="T6" s="83">
        <f>COUNTIF(Saisie!U42:U49,1)</f>
        <v>0</v>
      </c>
      <c r="U6" s="83">
        <f>COUNTIF(Saisie!V42:V49,1)</f>
        <v>0</v>
      </c>
      <c r="V6" s="83">
        <f>COUNTIF(Saisie!W42:W49,1)</f>
        <v>0</v>
      </c>
      <c r="W6" s="83">
        <f>COUNTIF(Saisie!X42:X49,1)</f>
        <v>0</v>
      </c>
      <c r="X6" s="83">
        <f>COUNTIF(Saisie!Y42:Y49,1)</f>
        <v>0</v>
      </c>
      <c r="Y6" s="83">
        <f>COUNTIF(Saisie!Z42:Z49,1)</f>
        <v>0</v>
      </c>
      <c r="Z6" s="83">
        <f>COUNTIF(Saisie!AA42:AA49,1)</f>
        <v>0</v>
      </c>
      <c r="AA6" s="83">
        <f>COUNTIF(Saisie!AB42:AB49,1)</f>
        <v>0</v>
      </c>
      <c r="AB6" s="83">
        <f>COUNTIF(Saisie!AC42:AC49,1)</f>
        <v>0</v>
      </c>
      <c r="AC6" s="83">
        <f>COUNTIF(Saisie!AD42:AD49,1)</f>
        <v>0</v>
      </c>
      <c r="AD6" s="83">
        <f>COUNTIF(Saisie!AE42:AE49,1)</f>
        <v>0</v>
      </c>
      <c r="AE6" s="83">
        <f>COUNTIF(Saisie!AF42:AF49,1)</f>
        <v>0</v>
      </c>
      <c r="AF6" s="83">
        <f>COUNTIF(Saisie!AG42:AG49,1)</f>
        <v>0</v>
      </c>
      <c r="AG6" s="83">
        <f>COUNTIF(Saisie!AH42:AH49,1)</f>
        <v>0</v>
      </c>
      <c r="AH6" s="83">
        <f>COUNTIF(Saisie!AI42:AI49,1)</f>
        <v>0</v>
      </c>
      <c r="AI6" s="83">
        <f>COUNTIF(Saisie!AJ42:AJ49,1)</f>
        <v>0</v>
      </c>
      <c r="AJ6" s="83">
        <f>COUNTIF(Saisie!AK42:AK49,1)</f>
        <v>0</v>
      </c>
      <c r="AK6" s="83">
        <f>COUNTIF(Saisie!AL42:AL49,1)</f>
        <v>0</v>
      </c>
      <c r="AL6" s="83">
        <f>COUNTIF(Saisie!AM42:AM49,1)</f>
        <v>0</v>
      </c>
      <c r="AM6" s="83">
        <f>COUNTIF(Saisie!AN42:AN49,1)</f>
        <v>0</v>
      </c>
      <c r="AN6" s="83">
        <f>COUNTIF(Saisie!AO42:AO49,1)</f>
        <v>0</v>
      </c>
      <c r="AO6" s="83">
        <f>COUNTIF(Saisie!AP42:AP49,1)</f>
        <v>0</v>
      </c>
      <c r="AP6" s="84" t="e">
        <f t="shared" si="0"/>
        <v>#DIV/0!</v>
      </c>
    </row>
    <row r="7" spans="1:42" x14ac:dyDescent="0.2">
      <c r="A7" s="85" t="s">
        <v>4</v>
      </c>
      <c r="B7" s="91" t="s">
        <v>89</v>
      </c>
      <c r="C7" s="68">
        <f>COUNTIF(Saisie!D50:D54,1)</f>
        <v>0</v>
      </c>
      <c r="D7" s="83">
        <f>COUNTIF(Saisie!E50:E54,1)</f>
        <v>0</v>
      </c>
      <c r="E7" s="83">
        <f>COUNTIF(Saisie!F50:F54,1)</f>
        <v>0</v>
      </c>
      <c r="F7" s="83">
        <f>COUNTIF(Saisie!G50:G54,1)</f>
        <v>0</v>
      </c>
      <c r="G7" s="83">
        <f>COUNTIF(Saisie!H50:H54,1)</f>
        <v>0</v>
      </c>
      <c r="H7" s="83">
        <f>COUNTIF(Saisie!I50:I54,1)</f>
        <v>0</v>
      </c>
      <c r="I7" s="83">
        <f>COUNTIF(Saisie!J50:J54,1)</f>
        <v>0</v>
      </c>
      <c r="J7" s="83">
        <f>COUNTIF(Saisie!K50:K54,1)</f>
        <v>0</v>
      </c>
      <c r="K7" s="83">
        <f>COUNTIF(Saisie!L50:L54,1)</f>
        <v>0</v>
      </c>
      <c r="L7" s="83">
        <f>COUNTIF(Saisie!M50:M54,1)</f>
        <v>0</v>
      </c>
      <c r="M7" s="83">
        <f>COUNTIF(Saisie!N50:N54,1)</f>
        <v>0</v>
      </c>
      <c r="N7" s="83">
        <f>COUNTIF(Saisie!O50:O54,1)</f>
        <v>0</v>
      </c>
      <c r="O7" s="83">
        <f>COUNTIF(Saisie!P50:P54,1)</f>
        <v>0</v>
      </c>
      <c r="P7" s="83">
        <f>COUNTIF(Saisie!Q50:Q54,1)</f>
        <v>0</v>
      </c>
      <c r="Q7" s="83">
        <f>COUNTIF(Saisie!R50:R54,1)</f>
        <v>0</v>
      </c>
      <c r="R7" s="83">
        <f>COUNTIF(Saisie!S50:S54,1)</f>
        <v>0</v>
      </c>
      <c r="S7" s="83">
        <f>COUNTIF(Saisie!T50:T54,1)</f>
        <v>0</v>
      </c>
      <c r="T7" s="83">
        <f>COUNTIF(Saisie!U50:U54,1)</f>
        <v>0</v>
      </c>
      <c r="U7" s="83">
        <f>COUNTIF(Saisie!V50:V54,1)</f>
        <v>0</v>
      </c>
      <c r="V7" s="83">
        <f>COUNTIF(Saisie!W50:W54,1)</f>
        <v>0</v>
      </c>
      <c r="W7" s="83">
        <f>COUNTIF(Saisie!X50:X54,1)</f>
        <v>0</v>
      </c>
      <c r="X7" s="83">
        <f>COUNTIF(Saisie!Y50:Y54,1)</f>
        <v>0</v>
      </c>
      <c r="Y7" s="83">
        <f>COUNTIF(Saisie!Z50:Z54,1)</f>
        <v>0</v>
      </c>
      <c r="Z7" s="83">
        <f>COUNTIF(Saisie!AA50:AA54,1)</f>
        <v>0</v>
      </c>
      <c r="AA7" s="83">
        <f>COUNTIF(Saisie!AB50:AB54,1)</f>
        <v>0</v>
      </c>
      <c r="AB7" s="83">
        <f>COUNTIF(Saisie!AC50:AC54,1)</f>
        <v>0</v>
      </c>
      <c r="AC7" s="83">
        <f>COUNTIF(Saisie!AD50:AD54,1)</f>
        <v>0</v>
      </c>
      <c r="AD7" s="83">
        <f>COUNTIF(Saisie!AE50:AE54,1)</f>
        <v>0</v>
      </c>
      <c r="AE7" s="83">
        <f>COUNTIF(Saisie!AF50:AF54,1)</f>
        <v>0</v>
      </c>
      <c r="AF7" s="83">
        <f>COUNTIF(Saisie!AG50:AG54,1)</f>
        <v>0</v>
      </c>
      <c r="AG7" s="83">
        <f>COUNTIF(Saisie!AH50:AH54,1)</f>
        <v>0</v>
      </c>
      <c r="AH7" s="83">
        <f>COUNTIF(Saisie!AI50:AI54,1)</f>
        <v>0</v>
      </c>
      <c r="AI7" s="83">
        <f>COUNTIF(Saisie!AJ50:AJ54,1)</f>
        <v>0</v>
      </c>
      <c r="AJ7" s="83">
        <f>COUNTIF(Saisie!AK50:AK54,1)</f>
        <v>0</v>
      </c>
      <c r="AK7" s="83">
        <f>COUNTIF(Saisie!AL50:AL54,1)</f>
        <v>0</v>
      </c>
      <c r="AL7" s="83">
        <f>COUNTIF(Saisie!AM50:AM54,1)</f>
        <v>0</v>
      </c>
      <c r="AM7" s="83">
        <f>COUNTIF(Saisie!AN50:AN54,1)</f>
        <v>0</v>
      </c>
      <c r="AN7" s="83">
        <f>COUNTIF(Saisie!AO50:AO54,1)</f>
        <v>0</v>
      </c>
      <c r="AO7" s="83">
        <f>COUNTIF(Saisie!AP50:AP54,1)</f>
        <v>0</v>
      </c>
      <c r="AP7" s="84" t="e">
        <f t="shared" si="0"/>
        <v>#DIV/0!</v>
      </c>
    </row>
    <row r="8" spans="1:42" ht="13.5" thickBot="1" x14ac:dyDescent="0.25">
      <c r="A8" s="81" t="s">
        <v>91</v>
      </c>
      <c r="B8" s="91" t="s">
        <v>8</v>
      </c>
      <c r="C8" s="68">
        <f>COUNTIF(Saisie!D55:D61,1)</f>
        <v>0</v>
      </c>
      <c r="D8" s="83">
        <f>COUNTIF(Saisie!E55:E61,1)</f>
        <v>0</v>
      </c>
      <c r="E8" s="83">
        <f>COUNTIF(Saisie!F55:F61,1)</f>
        <v>0</v>
      </c>
      <c r="F8" s="83">
        <f>COUNTIF(Saisie!G55:G61,1)</f>
        <v>0</v>
      </c>
      <c r="G8" s="83">
        <f>COUNTIF(Saisie!H55:H61,1)</f>
        <v>0</v>
      </c>
      <c r="H8" s="83">
        <f>COUNTIF(Saisie!I55:I61,1)</f>
        <v>0</v>
      </c>
      <c r="I8" s="83">
        <f>COUNTIF(Saisie!J55:J61,1)</f>
        <v>0</v>
      </c>
      <c r="J8" s="83">
        <f>COUNTIF(Saisie!K55:K61,1)</f>
        <v>0</v>
      </c>
      <c r="K8" s="83">
        <f>COUNTIF(Saisie!L55:L61,1)</f>
        <v>0</v>
      </c>
      <c r="L8" s="83">
        <f>COUNTIF(Saisie!M55:M61,1)</f>
        <v>0</v>
      </c>
      <c r="M8" s="83">
        <f>COUNTIF(Saisie!N55:N61,1)</f>
        <v>0</v>
      </c>
      <c r="N8" s="83">
        <f>COUNTIF(Saisie!O55:O61,1)</f>
        <v>0</v>
      </c>
      <c r="O8" s="83">
        <f>COUNTIF(Saisie!P55:P61,1)</f>
        <v>0</v>
      </c>
      <c r="P8" s="83">
        <f>COUNTIF(Saisie!Q55:Q61,1)</f>
        <v>0</v>
      </c>
      <c r="Q8" s="83">
        <f>COUNTIF(Saisie!R55:R61,1)</f>
        <v>0</v>
      </c>
      <c r="R8" s="83">
        <f>COUNTIF(Saisie!S55:S61,1)</f>
        <v>0</v>
      </c>
      <c r="S8" s="83">
        <f>COUNTIF(Saisie!T55:T61,1)</f>
        <v>0</v>
      </c>
      <c r="T8" s="83">
        <f>COUNTIF(Saisie!U55:U61,1)</f>
        <v>0</v>
      </c>
      <c r="U8" s="83">
        <f>COUNTIF(Saisie!V55:V61,1)</f>
        <v>0</v>
      </c>
      <c r="V8" s="83">
        <f>COUNTIF(Saisie!W55:W61,1)</f>
        <v>0</v>
      </c>
      <c r="W8" s="83">
        <f>COUNTIF(Saisie!X55:X61,1)</f>
        <v>0</v>
      </c>
      <c r="X8" s="83">
        <f>COUNTIF(Saisie!Y55:Y61,1)</f>
        <v>0</v>
      </c>
      <c r="Y8" s="83">
        <f>COUNTIF(Saisie!Z55:Z61,1)</f>
        <v>0</v>
      </c>
      <c r="Z8" s="83">
        <f>COUNTIF(Saisie!AA55:AA61,1)</f>
        <v>0</v>
      </c>
      <c r="AA8" s="83">
        <f>COUNTIF(Saisie!AB55:AB61,1)</f>
        <v>0</v>
      </c>
      <c r="AB8" s="83">
        <f>COUNTIF(Saisie!AC55:AC61,1)</f>
        <v>0</v>
      </c>
      <c r="AC8" s="83">
        <f>COUNTIF(Saisie!AD55:AD61,1)</f>
        <v>0</v>
      </c>
      <c r="AD8" s="83">
        <f>COUNTIF(Saisie!AE55:AE61,1)</f>
        <v>0</v>
      </c>
      <c r="AE8" s="83">
        <f>COUNTIF(Saisie!AF55:AF61,1)</f>
        <v>0</v>
      </c>
      <c r="AF8" s="83">
        <f>COUNTIF(Saisie!AG55:AG61,1)</f>
        <v>0</v>
      </c>
      <c r="AG8" s="83">
        <f>COUNTIF(Saisie!AH55:AH61,1)</f>
        <v>0</v>
      </c>
      <c r="AH8" s="83">
        <f>COUNTIF(Saisie!AI55:AI61,1)</f>
        <v>0</v>
      </c>
      <c r="AI8" s="83">
        <f>COUNTIF(Saisie!AJ55:AJ61,1)</f>
        <v>0</v>
      </c>
      <c r="AJ8" s="83">
        <f>COUNTIF(Saisie!AK55:AK61,1)</f>
        <v>0</v>
      </c>
      <c r="AK8" s="83">
        <f>COUNTIF(Saisie!AL55:AL61,1)</f>
        <v>0</v>
      </c>
      <c r="AL8" s="83">
        <f>COUNTIF(Saisie!AM55:AM61,1)</f>
        <v>0</v>
      </c>
      <c r="AM8" s="83">
        <f>COUNTIF(Saisie!AN55:AN61,1)</f>
        <v>0</v>
      </c>
      <c r="AN8" s="83">
        <f>COUNTIF(Saisie!AO55:AO61,1)</f>
        <v>0</v>
      </c>
      <c r="AO8" s="83">
        <f>COUNTIF(Saisie!AP55:AP61,1)</f>
        <v>0</v>
      </c>
      <c r="AP8" s="84" t="e">
        <f t="shared" si="0"/>
        <v>#DIV/0!</v>
      </c>
    </row>
    <row r="9" spans="1:42" x14ac:dyDescent="0.2">
      <c r="A9" s="247" t="s">
        <v>108</v>
      </c>
      <c r="B9" s="248"/>
      <c r="C9" s="71">
        <f>SUM(C4:C8)</f>
        <v>0</v>
      </c>
      <c r="D9" s="87">
        <f t="shared" ref="D9:AO9" si="1">SUM(D4:D8)</f>
        <v>0</v>
      </c>
      <c r="E9" s="87">
        <f t="shared" si="1"/>
        <v>0</v>
      </c>
      <c r="F9" s="87">
        <f t="shared" si="1"/>
        <v>0</v>
      </c>
      <c r="G9" s="87">
        <f t="shared" si="1"/>
        <v>0</v>
      </c>
      <c r="H9" s="87">
        <f t="shared" si="1"/>
        <v>0</v>
      </c>
      <c r="I9" s="87">
        <f t="shared" si="1"/>
        <v>0</v>
      </c>
      <c r="J9" s="87">
        <f t="shared" si="1"/>
        <v>0</v>
      </c>
      <c r="K9" s="87">
        <f t="shared" si="1"/>
        <v>0</v>
      </c>
      <c r="L9" s="87">
        <f t="shared" si="1"/>
        <v>0</v>
      </c>
      <c r="M9" s="87">
        <f t="shared" si="1"/>
        <v>0</v>
      </c>
      <c r="N9" s="87">
        <f t="shared" si="1"/>
        <v>0</v>
      </c>
      <c r="O9" s="87">
        <f t="shared" si="1"/>
        <v>0</v>
      </c>
      <c r="P9" s="87">
        <f t="shared" si="1"/>
        <v>0</v>
      </c>
      <c r="Q9" s="87">
        <f t="shared" si="1"/>
        <v>0</v>
      </c>
      <c r="R9" s="87">
        <f t="shared" si="1"/>
        <v>0</v>
      </c>
      <c r="S9" s="87">
        <f t="shared" si="1"/>
        <v>0</v>
      </c>
      <c r="T9" s="87">
        <f t="shared" si="1"/>
        <v>0</v>
      </c>
      <c r="U9" s="87">
        <f t="shared" si="1"/>
        <v>0</v>
      </c>
      <c r="V9" s="87">
        <f t="shared" si="1"/>
        <v>0</v>
      </c>
      <c r="W9" s="87">
        <f t="shared" si="1"/>
        <v>0</v>
      </c>
      <c r="X9" s="87">
        <f t="shared" si="1"/>
        <v>0</v>
      </c>
      <c r="Y9" s="87">
        <f t="shared" si="1"/>
        <v>0</v>
      </c>
      <c r="Z9" s="87">
        <f t="shared" si="1"/>
        <v>0</v>
      </c>
      <c r="AA9" s="87">
        <f t="shared" si="1"/>
        <v>0</v>
      </c>
      <c r="AB9" s="87">
        <f t="shared" si="1"/>
        <v>0</v>
      </c>
      <c r="AC9" s="87">
        <f t="shared" si="1"/>
        <v>0</v>
      </c>
      <c r="AD9" s="87">
        <f t="shared" si="1"/>
        <v>0</v>
      </c>
      <c r="AE9" s="87">
        <f t="shared" si="1"/>
        <v>0</v>
      </c>
      <c r="AF9" s="87">
        <f t="shared" si="1"/>
        <v>0</v>
      </c>
      <c r="AG9" s="87">
        <f t="shared" si="1"/>
        <v>0</v>
      </c>
      <c r="AH9" s="87">
        <f t="shared" si="1"/>
        <v>0</v>
      </c>
      <c r="AI9" s="87">
        <f t="shared" si="1"/>
        <v>0</v>
      </c>
      <c r="AJ9" s="87">
        <f t="shared" si="1"/>
        <v>0</v>
      </c>
      <c r="AK9" s="87">
        <f t="shared" si="1"/>
        <v>0</v>
      </c>
      <c r="AL9" s="87">
        <f t="shared" si="1"/>
        <v>0</v>
      </c>
      <c r="AM9" s="87">
        <f t="shared" si="1"/>
        <v>0</v>
      </c>
      <c r="AN9" s="87">
        <f t="shared" si="1"/>
        <v>0</v>
      </c>
      <c r="AO9" s="87">
        <f t="shared" si="1"/>
        <v>0</v>
      </c>
      <c r="AP9" s="84" t="e">
        <f t="shared" si="0"/>
        <v>#DIV/0!</v>
      </c>
    </row>
    <row r="10" spans="1:42" s="73" customFormat="1" ht="13.5" thickBot="1" x14ac:dyDescent="0.25">
      <c r="A10" s="247" t="s">
        <v>109</v>
      </c>
      <c r="B10" s="248"/>
      <c r="C10" s="72">
        <f>Saisie!D65</f>
        <v>0</v>
      </c>
      <c r="D10" s="88">
        <f>Saisie!E65</f>
        <v>0</v>
      </c>
      <c r="E10" s="88">
        <f>Saisie!F65</f>
        <v>0</v>
      </c>
      <c r="F10" s="88">
        <f>Saisie!G65</f>
        <v>0</v>
      </c>
      <c r="G10" s="88">
        <f>Saisie!H65</f>
        <v>0</v>
      </c>
      <c r="H10" s="88">
        <f>Saisie!I65</f>
        <v>0</v>
      </c>
      <c r="I10" s="88">
        <f>Saisie!J65</f>
        <v>0</v>
      </c>
      <c r="J10" s="88">
        <f>Saisie!K65</f>
        <v>0</v>
      </c>
      <c r="K10" s="88">
        <f>Saisie!L65</f>
        <v>0</v>
      </c>
      <c r="L10" s="88">
        <f>Saisie!M65</f>
        <v>0</v>
      </c>
      <c r="M10" s="88">
        <f>Saisie!N65</f>
        <v>0</v>
      </c>
      <c r="N10" s="88">
        <f>Saisie!O65</f>
        <v>0</v>
      </c>
      <c r="O10" s="88">
        <f>Saisie!P65</f>
        <v>0</v>
      </c>
      <c r="P10" s="88">
        <f>Saisie!Q65</f>
        <v>0</v>
      </c>
      <c r="Q10" s="88">
        <f>Saisie!R65</f>
        <v>0</v>
      </c>
      <c r="R10" s="88">
        <f>Saisie!S65</f>
        <v>0</v>
      </c>
      <c r="S10" s="88">
        <f>Saisie!T65</f>
        <v>0</v>
      </c>
      <c r="T10" s="88">
        <f>Saisie!U65</f>
        <v>0</v>
      </c>
      <c r="U10" s="88">
        <f>Saisie!V65</f>
        <v>0</v>
      </c>
      <c r="V10" s="88">
        <f>Saisie!W65</f>
        <v>0</v>
      </c>
      <c r="W10" s="88">
        <f>Saisie!X65</f>
        <v>0</v>
      </c>
      <c r="X10" s="88">
        <f>Saisie!Y65</f>
        <v>0</v>
      </c>
      <c r="Y10" s="88">
        <f>Saisie!Z65</f>
        <v>0</v>
      </c>
      <c r="Z10" s="88">
        <f>Saisie!AA65</f>
        <v>0</v>
      </c>
      <c r="AA10" s="88">
        <f>Saisie!AB65</f>
        <v>0</v>
      </c>
      <c r="AB10" s="88">
        <f>Saisie!AC65</f>
        <v>0</v>
      </c>
      <c r="AC10" s="88">
        <f>Saisie!AD65</f>
        <v>0</v>
      </c>
      <c r="AD10" s="88">
        <f>Saisie!AE65</f>
        <v>0</v>
      </c>
      <c r="AE10" s="88">
        <f>Saisie!AF65</f>
        <v>0</v>
      </c>
      <c r="AF10" s="88">
        <f>Saisie!AG65</f>
        <v>0</v>
      </c>
      <c r="AG10" s="88">
        <f>Saisie!AH65</f>
        <v>0</v>
      </c>
      <c r="AH10" s="88">
        <f>Saisie!AI65</f>
        <v>0</v>
      </c>
      <c r="AI10" s="88">
        <f>Saisie!AJ65</f>
        <v>0</v>
      </c>
      <c r="AJ10" s="88">
        <f>Saisie!AK65</f>
        <v>0</v>
      </c>
      <c r="AK10" s="88">
        <f>Saisie!AL65</f>
        <v>0</v>
      </c>
      <c r="AL10" s="88">
        <f>Saisie!AM65</f>
        <v>0</v>
      </c>
      <c r="AM10" s="88">
        <f>Saisie!AN65</f>
        <v>0</v>
      </c>
      <c r="AN10" s="88">
        <f>Saisie!AO65</f>
        <v>0</v>
      </c>
      <c r="AO10" s="88">
        <f>Saisie!AP65</f>
        <v>0</v>
      </c>
      <c r="AP10" s="84" t="e">
        <f t="shared" si="0"/>
        <v>#DIV/0!</v>
      </c>
    </row>
    <row r="11" spans="1:42" s="76" customFormat="1" ht="13.5" thickBot="1" x14ac:dyDescent="0.25">
      <c r="A11" s="245" t="s">
        <v>110</v>
      </c>
      <c r="B11" s="246"/>
      <c r="C11" s="75">
        <f>C9/(51-C10)</f>
        <v>0</v>
      </c>
      <c r="D11" s="75">
        <f t="shared" ref="D11:AO11" si="2">D9/(51-D10)</f>
        <v>0</v>
      </c>
      <c r="E11" s="75">
        <f t="shared" si="2"/>
        <v>0</v>
      </c>
      <c r="F11" s="75">
        <f t="shared" si="2"/>
        <v>0</v>
      </c>
      <c r="G11" s="75">
        <f t="shared" si="2"/>
        <v>0</v>
      </c>
      <c r="H11" s="75">
        <f t="shared" si="2"/>
        <v>0</v>
      </c>
      <c r="I11" s="75">
        <f t="shared" si="2"/>
        <v>0</v>
      </c>
      <c r="J11" s="75">
        <f t="shared" si="2"/>
        <v>0</v>
      </c>
      <c r="K11" s="75">
        <f t="shared" si="2"/>
        <v>0</v>
      </c>
      <c r="L11" s="75">
        <f t="shared" si="2"/>
        <v>0</v>
      </c>
      <c r="M11" s="75">
        <f t="shared" si="2"/>
        <v>0</v>
      </c>
      <c r="N11" s="75">
        <f t="shared" si="2"/>
        <v>0</v>
      </c>
      <c r="O11" s="75">
        <f t="shared" si="2"/>
        <v>0</v>
      </c>
      <c r="P11" s="75">
        <f t="shared" si="2"/>
        <v>0</v>
      </c>
      <c r="Q11" s="75">
        <f t="shared" si="2"/>
        <v>0</v>
      </c>
      <c r="R11" s="75">
        <f t="shared" si="2"/>
        <v>0</v>
      </c>
      <c r="S11" s="75">
        <f t="shared" si="2"/>
        <v>0</v>
      </c>
      <c r="T11" s="75">
        <f t="shared" si="2"/>
        <v>0</v>
      </c>
      <c r="U11" s="75">
        <f t="shared" si="2"/>
        <v>0</v>
      </c>
      <c r="V11" s="75">
        <f t="shared" si="2"/>
        <v>0</v>
      </c>
      <c r="W11" s="75">
        <f t="shared" si="2"/>
        <v>0</v>
      </c>
      <c r="X11" s="75">
        <f t="shared" si="2"/>
        <v>0</v>
      </c>
      <c r="Y11" s="75">
        <f t="shared" si="2"/>
        <v>0</v>
      </c>
      <c r="Z11" s="75">
        <f t="shared" si="2"/>
        <v>0</v>
      </c>
      <c r="AA11" s="75">
        <f t="shared" si="2"/>
        <v>0</v>
      </c>
      <c r="AB11" s="75">
        <f t="shared" si="2"/>
        <v>0</v>
      </c>
      <c r="AC11" s="75">
        <f t="shared" si="2"/>
        <v>0</v>
      </c>
      <c r="AD11" s="75">
        <f t="shared" si="2"/>
        <v>0</v>
      </c>
      <c r="AE11" s="75">
        <f t="shared" si="2"/>
        <v>0</v>
      </c>
      <c r="AF11" s="75">
        <f t="shared" si="2"/>
        <v>0</v>
      </c>
      <c r="AG11" s="75">
        <f t="shared" si="2"/>
        <v>0</v>
      </c>
      <c r="AH11" s="75">
        <f t="shared" si="2"/>
        <v>0</v>
      </c>
      <c r="AI11" s="75">
        <f t="shared" si="2"/>
        <v>0</v>
      </c>
      <c r="AJ11" s="75">
        <f t="shared" si="2"/>
        <v>0</v>
      </c>
      <c r="AK11" s="75">
        <f t="shared" si="2"/>
        <v>0</v>
      </c>
      <c r="AL11" s="75">
        <f t="shared" si="2"/>
        <v>0</v>
      </c>
      <c r="AM11" s="75">
        <f t="shared" si="2"/>
        <v>0</v>
      </c>
      <c r="AN11" s="75">
        <f t="shared" si="2"/>
        <v>0</v>
      </c>
      <c r="AO11" s="75">
        <f t="shared" si="2"/>
        <v>0</v>
      </c>
      <c r="AP11" s="89" t="e">
        <f t="shared" si="0"/>
        <v>#DIV/0!</v>
      </c>
    </row>
    <row r="12" spans="1:42" ht="33.75" x14ac:dyDescent="0.2">
      <c r="A12" s="79" t="s">
        <v>137</v>
      </c>
      <c r="B12" s="54">
        <f>B3</f>
        <v>0</v>
      </c>
      <c r="C12" s="90" t="str">
        <f>C3</f>
        <v xml:space="preserve"> </v>
      </c>
      <c r="D12" s="90" t="str">
        <f>D3</f>
        <v xml:space="preserve"> </v>
      </c>
      <c r="E12" s="90" t="str">
        <f t="shared" ref="E12:AO12" si="3">E3</f>
        <v xml:space="preserve"> </v>
      </c>
      <c r="F12" s="90" t="str">
        <f t="shared" si="3"/>
        <v xml:space="preserve"> </v>
      </c>
      <c r="G12" s="90" t="str">
        <f t="shared" si="3"/>
        <v xml:space="preserve"> </v>
      </c>
      <c r="H12" s="90" t="str">
        <f t="shared" si="3"/>
        <v xml:space="preserve"> </v>
      </c>
      <c r="I12" s="90" t="str">
        <f t="shared" si="3"/>
        <v xml:space="preserve"> </v>
      </c>
      <c r="J12" s="90" t="str">
        <f t="shared" si="3"/>
        <v xml:space="preserve"> </v>
      </c>
      <c r="K12" s="90" t="str">
        <f t="shared" si="3"/>
        <v xml:space="preserve"> </v>
      </c>
      <c r="L12" s="90" t="str">
        <f t="shared" si="3"/>
        <v xml:space="preserve"> </v>
      </c>
      <c r="M12" s="90" t="str">
        <f t="shared" si="3"/>
        <v xml:space="preserve"> </v>
      </c>
      <c r="N12" s="90" t="str">
        <f t="shared" si="3"/>
        <v xml:space="preserve"> </v>
      </c>
      <c r="O12" s="90" t="str">
        <f t="shared" si="3"/>
        <v xml:space="preserve"> </v>
      </c>
      <c r="P12" s="90" t="str">
        <f t="shared" si="3"/>
        <v xml:space="preserve"> </v>
      </c>
      <c r="Q12" s="90" t="str">
        <f t="shared" si="3"/>
        <v xml:space="preserve"> </v>
      </c>
      <c r="R12" s="90" t="str">
        <f t="shared" si="3"/>
        <v xml:space="preserve"> </v>
      </c>
      <c r="S12" s="90" t="str">
        <f t="shared" si="3"/>
        <v xml:space="preserve"> </v>
      </c>
      <c r="T12" s="90" t="str">
        <f t="shared" si="3"/>
        <v xml:space="preserve"> </v>
      </c>
      <c r="U12" s="90" t="str">
        <f t="shared" si="3"/>
        <v xml:space="preserve"> </v>
      </c>
      <c r="V12" s="90" t="str">
        <f t="shared" si="3"/>
        <v xml:space="preserve"> </v>
      </c>
      <c r="W12" s="90" t="str">
        <f t="shared" si="3"/>
        <v xml:space="preserve"> </v>
      </c>
      <c r="X12" s="90" t="str">
        <f t="shared" si="3"/>
        <v xml:space="preserve"> </v>
      </c>
      <c r="Y12" s="90" t="str">
        <f t="shared" si="3"/>
        <v xml:space="preserve"> </v>
      </c>
      <c r="Z12" s="90" t="str">
        <f t="shared" si="3"/>
        <v xml:space="preserve"> </v>
      </c>
      <c r="AA12" s="90" t="str">
        <f t="shared" si="3"/>
        <v xml:space="preserve"> </v>
      </c>
      <c r="AB12" s="90" t="str">
        <f t="shared" si="3"/>
        <v xml:space="preserve"> </v>
      </c>
      <c r="AC12" s="90" t="str">
        <f t="shared" si="3"/>
        <v xml:space="preserve"> </v>
      </c>
      <c r="AD12" s="90" t="str">
        <f t="shared" si="3"/>
        <v xml:space="preserve"> </v>
      </c>
      <c r="AE12" s="90" t="str">
        <f t="shared" si="3"/>
        <v xml:space="preserve"> </v>
      </c>
      <c r="AF12" s="90" t="str">
        <f t="shared" si="3"/>
        <v xml:space="preserve"> </v>
      </c>
      <c r="AG12" s="90" t="str">
        <f t="shared" si="3"/>
        <v xml:space="preserve"> </v>
      </c>
      <c r="AH12" s="90" t="str">
        <f t="shared" si="3"/>
        <v xml:space="preserve"> </v>
      </c>
      <c r="AI12" s="90" t="str">
        <f t="shared" si="3"/>
        <v xml:space="preserve"> </v>
      </c>
      <c r="AJ12" s="90" t="str">
        <f t="shared" si="3"/>
        <v xml:space="preserve"> </v>
      </c>
      <c r="AK12" s="90" t="str">
        <f t="shared" si="3"/>
        <v xml:space="preserve"> </v>
      </c>
      <c r="AL12" s="90" t="str">
        <f t="shared" si="3"/>
        <v xml:space="preserve"> </v>
      </c>
      <c r="AM12" s="90" t="str">
        <f t="shared" si="3"/>
        <v xml:space="preserve"> </v>
      </c>
      <c r="AN12" s="90" t="str">
        <f t="shared" si="3"/>
        <v xml:space="preserve"> </v>
      </c>
      <c r="AO12" s="90" t="str">
        <f t="shared" si="3"/>
        <v xml:space="preserve"> </v>
      </c>
    </row>
    <row r="13" spans="1:42" x14ac:dyDescent="0.2">
      <c r="A13" s="81" t="s">
        <v>112</v>
      </c>
      <c r="B13" s="91" t="s">
        <v>89</v>
      </c>
      <c r="C13" s="82">
        <f>COUNTIF(Saisie!D69:D73,1)</f>
        <v>0</v>
      </c>
      <c r="D13" s="82">
        <f>COUNTIF(Saisie!E69:E73,1)</f>
        <v>0</v>
      </c>
      <c r="E13" s="82">
        <f>COUNTIF(Saisie!F69:F73,1)</f>
        <v>0</v>
      </c>
      <c r="F13" s="82">
        <f>COUNTIF(Saisie!G69:G73,1)</f>
        <v>0</v>
      </c>
      <c r="G13" s="82">
        <f>COUNTIF(Saisie!H69:H73,1)</f>
        <v>0</v>
      </c>
      <c r="H13" s="82">
        <f>COUNTIF(Saisie!I69:I73,1)</f>
        <v>0</v>
      </c>
      <c r="I13" s="82">
        <f>COUNTIF(Saisie!J69:J73,1)</f>
        <v>0</v>
      </c>
      <c r="J13" s="82">
        <f>COUNTIF(Saisie!K69:K73,1)</f>
        <v>0</v>
      </c>
      <c r="K13" s="82">
        <f>COUNTIF(Saisie!L69:L73,1)</f>
        <v>0</v>
      </c>
      <c r="L13" s="82">
        <f>COUNTIF(Saisie!M69:M73,1)</f>
        <v>0</v>
      </c>
      <c r="M13" s="82">
        <f>COUNTIF(Saisie!N69:N73,1)</f>
        <v>0</v>
      </c>
      <c r="N13" s="82">
        <f>COUNTIF(Saisie!O69:O73,1)</f>
        <v>0</v>
      </c>
      <c r="O13" s="82">
        <f>COUNTIF(Saisie!P69:P73,1)</f>
        <v>0</v>
      </c>
      <c r="P13" s="82">
        <f>COUNTIF(Saisie!Q69:Q73,1)</f>
        <v>0</v>
      </c>
      <c r="Q13" s="82">
        <f>COUNTIF(Saisie!R69:R73,1)</f>
        <v>0</v>
      </c>
      <c r="R13" s="82">
        <f>COUNTIF(Saisie!S69:S73,1)</f>
        <v>0</v>
      </c>
      <c r="S13" s="82">
        <f>COUNTIF(Saisie!T69:T73,1)</f>
        <v>0</v>
      </c>
      <c r="T13" s="82">
        <f>COUNTIF(Saisie!U69:U73,1)</f>
        <v>0</v>
      </c>
      <c r="U13" s="82">
        <f>COUNTIF(Saisie!V69:V73,1)</f>
        <v>0</v>
      </c>
      <c r="V13" s="82">
        <f>COUNTIF(Saisie!W69:W73,1)</f>
        <v>0</v>
      </c>
      <c r="W13" s="82">
        <f>COUNTIF(Saisie!X69:X73,1)</f>
        <v>0</v>
      </c>
      <c r="X13" s="82">
        <f>COUNTIF(Saisie!Y69:Y73,1)</f>
        <v>0</v>
      </c>
      <c r="Y13" s="82">
        <f>COUNTIF(Saisie!Z69:Z73,1)</f>
        <v>0</v>
      </c>
      <c r="Z13" s="82">
        <f>COUNTIF(Saisie!AA69:AA73,1)</f>
        <v>0</v>
      </c>
      <c r="AA13" s="82">
        <f>COUNTIF(Saisie!AB69:AB73,1)</f>
        <v>0</v>
      </c>
      <c r="AB13" s="82">
        <f>COUNTIF(Saisie!AC69:AC73,1)</f>
        <v>0</v>
      </c>
      <c r="AC13" s="82">
        <f>COUNTIF(Saisie!AD69:AD73,1)</f>
        <v>0</v>
      </c>
      <c r="AD13" s="82">
        <f>COUNTIF(Saisie!AE69:AE73,1)</f>
        <v>0</v>
      </c>
      <c r="AE13" s="82">
        <f>COUNTIF(Saisie!AF69:AF73,1)</f>
        <v>0</v>
      </c>
      <c r="AF13" s="82">
        <f>COUNTIF(Saisie!AG69:AG73,1)</f>
        <v>0</v>
      </c>
      <c r="AG13" s="82">
        <f>COUNTIF(Saisie!AH69:AH73,1)</f>
        <v>0</v>
      </c>
      <c r="AH13" s="82">
        <f>COUNTIF(Saisie!AI69:AI73,1)</f>
        <v>0</v>
      </c>
      <c r="AI13" s="82">
        <f>COUNTIF(Saisie!AJ69:AJ73,1)</f>
        <v>0</v>
      </c>
      <c r="AJ13" s="82">
        <f>COUNTIF(Saisie!AK69:AK73,1)</f>
        <v>0</v>
      </c>
      <c r="AK13" s="82">
        <f>COUNTIF(Saisie!AL69:AL73,1)</f>
        <v>0</v>
      </c>
      <c r="AL13" s="82">
        <f>COUNTIF(Saisie!AM69:AM73,1)</f>
        <v>0</v>
      </c>
      <c r="AM13" s="82">
        <f>COUNTIF(Saisie!AN69:AN73,1)</f>
        <v>0</v>
      </c>
      <c r="AN13" s="82">
        <f>COUNTIF(Saisie!AO69:AO73,1)</f>
        <v>0</v>
      </c>
      <c r="AO13" s="82">
        <f>COUNTIF(Saisie!AP69:AP73,1)</f>
        <v>0</v>
      </c>
      <c r="AP13" s="64" t="e">
        <f>SUM(C13:AO13)/$AP$3</f>
        <v>#DIV/0!</v>
      </c>
    </row>
    <row r="14" spans="1:42" x14ac:dyDescent="0.2">
      <c r="A14" s="81" t="s">
        <v>113</v>
      </c>
      <c r="B14" s="91" t="s">
        <v>158</v>
      </c>
      <c r="C14" s="82">
        <f>COUNTIF(Saisie!D74:D83,1)</f>
        <v>0</v>
      </c>
      <c r="D14" s="82">
        <f>COUNTIF(Saisie!E74:E83,1)</f>
        <v>0</v>
      </c>
      <c r="E14" s="82">
        <f>COUNTIF(Saisie!F74:F83,1)</f>
        <v>0</v>
      </c>
      <c r="F14" s="82">
        <f>COUNTIF(Saisie!G74:G83,1)</f>
        <v>0</v>
      </c>
      <c r="G14" s="82">
        <f>COUNTIF(Saisie!H74:H83,1)</f>
        <v>0</v>
      </c>
      <c r="H14" s="82">
        <f>COUNTIF(Saisie!I74:I83,1)</f>
        <v>0</v>
      </c>
      <c r="I14" s="82">
        <f>COUNTIF(Saisie!J74:J83,1)</f>
        <v>0</v>
      </c>
      <c r="J14" s="82">
        <f>COUNTIF(Saisie!K74:K83,1)</f>
        <v>0</v>
      </c>
      <c r="K14" s="82">
        <f>COUNTIF(Saisie!L74:L83,1)</f>
        <v>0</v>
      </c>
      <c r="L14" s="82">
        <f>COUNTIF(Saisie!M74:M83,1)</f>
        <v>0</v>
      </c>
      <c r="M14" s="82">
        <f>COUNTIF(Saisie!N74:N83,1)</f>
        <v>0</v>
      </c>
      <c r="N14" s="82">
        <f>COUNTIF(Saisie!O74:O83,1)</f>
        <v>0</v>
      </c>
      <c r="O14" s="82">
        <f>COUNTIF(Saisie!P74:P83,1)</f>
        <v>0</v>
      </c>
      <c r="P14" s="82">
        <f>COUNTIF(Saisie!Q74:Q83,1)</f>
        <v>0</v>
      </c>
      <c r="Q14" s="82">
        <f>COUNTIF(Saisie!R74:R83,1)</f>
        <v>0</v>
      </c>
      <c r="R14" s="82">
        <f>COUNTIF(Saisie!S74:S83,1)</f>
        <v>0</v>
      </c>
      <c r="S14" s="82">
        <f>COUNTIF(Saisie!T74:T83,1)</f>
        <v>0</v>
      </c>
      <c r="T14" s="82">
        <f>COUNTIF(Saisie!U74:U83,1)</f>
        <v>0</v>
      </c>
      <c r="U14" s="82">
        <f>COUNTIF(Saisie!V74:V83,1)</f>
        <v>0</v>
      </c>
      <c r="V14" s="82">
        <f>COUNTIF(Saisie!W74:W83,1)</f>
        <v>0</v>
      </c>
      <c r="W14" s="82">
        <f>COUNTIF(Saisie!X74:X83,1)</f>
        <v>0</v>
      </c>
      <c r="X14" s="82">
        <f>COUNTIF(Saisie!Y74:Y83,1)</f>
        <v>0</v>
      </c>
      <c r="Y14" s="82">
        <f>COUNTIF(Saisie!Z74:Z83,1)</f>
        <v>0</v>
      </c>
      <c r="Z14" s="82">
        <f>COUNTIF(Saisie!AA74:AA83,1)</f>
        <v>0</v>
      </c>
      <c r="AA14" s="82">
        <f>COUNTIF(Saisie!AB74:AB83,1)</f>
        <v>0</v>
      </c>
      <c r="AB14" s="82">
        <f>COUNTIF(Saisie!AC74:AC83,1)</f>
        <v>0</v>
      </c>
      <c r="AC14" s="82">
        <f>COUNTIF(Saisie!AD74:AD83,1)</f>
        <v>0</v>
      </c>
      <c r="AD14" s="82">
        <f>COUNTIF(Saisie!AE74:AE83,1)</f>
        <v>0</v>
      </c>
      <c r="AE14" s="82">
        <f>COUNTIF(Saisie!AF74:AF83,1)</f>
        <v>0</v>
      </c>
      <c r="AF14" s="82">
        <f>COUNTIF(Saisie!AG74:AG83,1)</f>
        <v>0</v>
      </c>
      <c r="AG14" s="82">
        <f>COUNTIF(Saisie!AH74:AH83,1)</f>
        <v>0</v>
      </c>
      <c r="AH14" s="82">
        <f>COUNTIF(Saisie!AI74:AI83,1)</f>
        <v>0</v>
      </c>
      <c r="AI14" s="82">
        <f>COUNTIF(Saisie!AJ74:AJ83,1)</f>
        <v>0</v>
      </c>
      <c r="AJ14" s="82">
        <f>COUNTIF(Saisie!AK74:AK83,1)</f>
        <v>0</v>
      </c>
      <c r="AK14" s="82">
        <f>COUNTIF(Saisie!AL74:AL83,1)</f>
        <v>0</v>
      </c>
      <c r="AL14" s="82">
        <f>COUNTIF(Saisie!AM74:AM83,1)</f>
        <v>0</v>
      </c>
      <c r="AM14" s="82">
        <f>COUNTIF(Saisie!AN74:AN83,1)</f>
        <v>0</v>
      </c>
      <c r="AN14" s="82">
        <f>COUNTIF(Saisie!AO74:AO83,1)</f>
        <v>0</v>
      </c>
      <c r="AO14" s="82">
        <f>COUNTIF(Saisie!AP74:AP83,1)</f>
        <v>0</v>
      </c>
      <c r="AP14" s="64" t="e">
        <f t="shared" ref="AP14:AP20" si="4">SUM(C14:AO14)/$AP$3</f>
        <v>#DIV/0!</v>
      </c>
    </row>
    <row r="15" spans="1:42" x14ac:dyDescent="0.2">
      <c r="A15" s="81" t="s">
        <v>114</v>
      </c>
      <c r="B15" s="86" t="s">
        <v>158</v>
      </c>
      <c r="C15" s="82">
        <f>COUNTIF(Saisie!D84:D93,1)</f>
        <v>0</v>
      </c>
      <c r="D15" s="82">
        <f>COUNTIF(Saisie!E84:E93,1)</f>
        <v>0</v>
      </c>
      <c r="E15" s="82">
        <f>COUNTIF(Saisie!F84:F93,1)</f>
        <v>0</v>
      </c>
      <c r="F15" s="82">
        <f>COUNTIF(Saisie!G84:G93,1)</f>
        <v>0</v>
      </c>
      <c r="G15" s="82">
        <f>COUNTIF(Saisie!H84:H93,1)</f>
        <v>0</v>
      </c>
      <c r="H15" s="82">
        <f>COUNTIF(Saisie!I84:I93,1)</f>
        <v>0</v>
      </c>
      <c r="I15" s="82">
        <f>COUNTIF(Saisie!J84:J93,1)</f>
        <v>0</v>
      </c>
      <c r="J15" s="82">
        <f>COUNTIF(Saisie!K84:K93,1)</f>
        <v>0</v>
      </c>
      <c r="K15" s="82">
        <f>COUNTIF(Saisie!L84:L93,1)</f>
        <v>0</v>
      </c>
      <c r="L15" s="82">
        <f>COUNTIF(Saisie!M84:M93,1)</f>
        <v>0</v>
      </c>
      <c r="M15" s="82">
        <f>COUNTIF(Saisie!N84:N93,1)</f>
        <v>0</v>
      </c>
      <c r="N15" s="82">
        <f>COUNTIF(Saisie!O84:O93,1)</f>
        <v>0</v>
      </c>
      <c r="O15" s="82">
        <f>COUNTIF(Saisie!P84:P93,1)</f>
        <v>0</v>
      </c>
      <c r="P15" s="82">
        <f>COUNTIF(Saisie!Q84:Q93,1)</f>
        <v>0</v>
      </c>
      <c r="Q15" s="82">
        <f>COUNTIF(Saisie!R84:R93,1)</f>
        <v>0</v>
      </c>
      <c r="R15" s="82">
        <f>COUNTIF(Saisie!S84:S93,1)</f>
        <v>0</v>
      </c>
      <c r="S15" s="82">
        <f>COUNTIF(Saisie!T84:T93,1)</f>
        <v>0</v>
      </c>
      <c r="T15" s="82">
        <f>COUNTIF(Saisie!U84:U93,1)</f>
        <v>0</v>
      </c>
      <c r="U15" s="82">
        <f>COUNTIF(Saisie!V84:V93,1)</f>
        <v>0</v>
      </c>
      <c r="V15" s="82">
        <f>COUNTIF(Saisie!W84:W93,1)</f>
        <v>0</v>
      </c>
      <c r="W15" s="82">
        <f>COUNTIF(Saisie!X84:X93,1)</f>
        <v>0</v>
      </c>
      <c r="X15" s="82">
        <f>COUNTIF(Saisie!Y84:Y93,1)</f>
        <v>0</v>
      </c>
      <c r="Y15" s="82">
        <f>COUNTIF(Saisie!Z84:Z93,1)</f>
        <v>0</v>
      </c>
      <c r="Z15" s="82">
        <f>COUNTIF(Saisie!AA84:AA93,1)</f>
        <v>0</v>
      </c>
      <c r="AA15" s="82">
        <f>COUNTIF(Saisie!AB84:AB93,1)</f>
        <v>0</v>
      </c>
      <c r="AB15" s="82">
        <f>COUNTIF(Saisie!AC84:AC93,1)</f>
        <v>0</v>
      </c>
      <c r="AC15" s="82">
        <f>COUNTIF(Saisie!AD84:AD93,1)</f>
        <v>0</v>
      </c>
      <c r="AD15" s="82">
        <f>COUNTIF(Saisie!AE84:AE93,1)</f>
        <v>0</v>
      </c>
      <c r="AE15" s="82">
        <f>COUNTIF(Saisie!AF84:AF93,1)</f>
        <v>0</v>
      </c>
      <c r="AF15" s="82">
        <f>COUNTIF(Saisie!AG84:AG93,1)</f>
        <v>0</v>
      </c>
      <c r="AG15" s="82">
        <f>COUNTIF(Saisie!AH84:AH93,1)</f>
        <v>0</v>
      </c>
      <c r="AH15" s="82">
        <f>COUNTIF(Saisie!AI84:AI93,1)</f>
        <v>0</v>
      </c>
      <c r="AI15" s="82">
        <f>COUNTIF(Saisie!AJ84:AJ93,1)</f>
        <v>0</v>
      </c>
      <c r="AJ15" s="82">
        <f>COUNTIF(Saisie!AK84:AK93,1)</f>
        <v>0</v>
      </c>
      <c r="AK15" s="82">
        <f>COUNTIF(Saisie!AL84:AL93,1)</f>
        <v>0</v>
      </c>
      <c r="AL15" s="82">
        <f>COUNTIF(Saisie!AM84:AM93,1)</f>
        <v>0</v>
      </c>
      <c r="AM15" s="82">
        <f>COUNTIF(Saisie!AN84:AN93,1)</f>
        <v>0</v>
      </c>
      <c r="AN15" s="82">
        <f>COUNTIF(Saisie!AO84:AO93,1)</f>
        <v>0</v>
      </c>
      <c r="AO15" s="82">
        <f>COUNTIF(Saisie!AP84:AP93,1)</f>
        <v>0</v>
      </c>
      <c r="AP15" s="64" t="e">
        <f t="shared" si="4"/>
        <v>#DIV/0!</v>
      </c>
    </row>
    <row r="16" spans="1:42" x14ac:dyDescent="0.2">
      <c r="A16" s="81" t="s">
        <v>115</v>
      </c>
      <c r="B16" s="86" t="s">
        <v>116</v>
      </c>
      <c r="C16" s="82">
        <f>COUNTIF(Saisie!D94:D106,1)</f>
        <v>0</v>
      </c>
      <c r="D16" s="82">
        <f>COUNTIF(Saisie!E94:E106,1)</f>
        <v>0</v>
      </c>
      <c r="E16" s="82">
        <f>COUNTIF(Saisie!F94:F106,1)</f>
        <v>0</v>
      </c>
      <c r="F16" s="82">
        <f>COUNTIF(Saisie!G94:G106,1)</f>
        <v>0</v>
      </c>
      <c r="G16" s="82">
        <f>COUNTIF(Saisie!H94:H106,1)</f>
        <v>0</v>
      </c>
      <c r="H16" s="82">
        <f>COUNTIF(Saisie!I94:I106,1)</f>
        <v>0</v>
      </c>
      <c r="I16" s="82">
        <f>COUNTIF(Saisie!J94:J106,1)</f>
        <v>0</v>
      </c>
      <c r="J16" s="82">
        <f>COUNTIF(Saisie!K94:K106,1)</f>
        <v>0</v>
      </c>
      <c r="K16" s="82">
        <f>COUNTIF(Saisie!L94:L106,1)</f>
        <v>0</v>
      </c>
      <c r="L16" s="82">
        <f>COUNTIF(Saisie!M94:M106,1)</f>
        <v>0</v>
      </c>
      <c r="M16" s="82">
        <f>COUNTIF(Saisie!N94:N106,1)</f>
        <v>0</v>
      </c>
      <c r="N16" s="82">
        <f>COUNTIF(Saisie!O94:O106,1)</f>
        <v>0</v>
      </c>
      <c r="O16" s="82">
        <f>COUNTIF(Saisie!P94:P106,1)</f>
        <v>0</v>
      </c>
      <c r="P16" s="82">
        <f>COUNTIF(Saisie!Q94:Q106,1)</f>
        <v>0</v>
      </c>
      <c r="Q16" s="82">
        <f>COUNTIF(Saisie!R94:R106,1)</f>
        <v>0</v>
      </c>
      <c r="R16" s="82">
        <f>COUNTIF(Saisie!S94:S106,1)</f>
        <v>0</v>
      </c>
      <c r="S16" s="82">
        <f>COUNTIF(Saisie!T94:T106,1)</f>
        <v>0</v>
      </c>
      <c r="T16" s="82">
        <f>COUNTIF(Saisie!U94:U106,1)</f>
        <v>0</v>
      </c>
      <c r="U16" s="82">
        <f>COUNTIF(Saisie!V94:V106,1)</f>
        <v>0</v>
      </c>
      <c r="V16" s="82">
        <f>COUNTIF(Saisie!W94:W106,1)</f>
        <v>0</v>
      </c>
      <c r="W16" s="82">
        <f>COUNTIF(Saisie!X94:X106,1)</f>
        <v>0</v>
      </c>
      <c r="X16" s="82">
        <f>COUNTIF(Saisie!Y94:Y106,1)</f>
        <v>0</v>
      </c>
      <c r="Y16" s="82">
        <f>COUNTIF(Saisie!Z94:Z106,1)</f>
        <v>0</v>
      </c>
      <c r="Z16" s="82">
        <f>COUNTIF(Saisie!AA94:AA106,1)</f>
        <v>0</v>
      </c>
      <c r="AA16" s="82">
        <f>COUNTIF(Saisie!AB94:AB106,1)</f>
        <v>0</v>
      </c>
      <c r="AB16" s="82">
        <f>COUNTIF(Saisie!AC94:AC106,1)</f>
        <v>0</v>
      </c>
      <c r="AC16" s="82">
        <f>COUNTIF(Saisie!AD94:AD106,1)</f>
        <v>0</v>
      </c>
      <c r="AD16" s="82">
        <f>COUNTIF(Saisie!AE94:AE106,1)</f>
        <v>0</v>
      </c>
      <c r="AE16" s="82">
        <f>COUNTIF(Saisie!AF94:AF106,1)</f>
        <v>0</v>
      </c>
      <c r="AF16" s="82">
        <f>COUNTIF(Saisie!AG94:AG106,1)</f>
        <v>0</v>
      </c>
      <c r="AG16" s="82">
        <f>COUNTIF(Saisie!AH94:AH106,1)</f>
        <v>0</v>
      </c>
      <c r="AH16" s="82">
        <f>COUNTIF(Saisie!AI94:AI106,1)</f>
        <v>0</v>
      </c>
      <c r="AI16" s="82">
        <f>COUNTIF(Saisie!AJ94:AJ106,1)</f>
        <v>0</v>
      </c>
      <c r="AJ16" s="82">
        <f>COUNTIF(Saisie!AK94:AK106,1)</f>
        <v>0</v>
      </c>
      <c r="AK16" s="82">
        <f>COUNTIF(Saisie!AL94:AL106,1)</f>
        <v>0</v>
      </c>
      <c r="AL16" s="82">
        <f>COUNTIF(Saisie!AM94:AM106,1)</f>
        <v>0</v>
      </c>
      <c r="AM16" s="82">
        <f>COUNTIF(Saisie!AN94:AN106,1)</f>
        <v>0</v>
      </c>
      <c r="AN16" s="82">
        <f>COUNTIF(Saisie!AO94:AO106,1)</f>
        <v>0</v>
      </c>
      <c r="AO16" s="82">
        <f>COUNTIF(Saisie!AP94:AP106,1)</f>
        <v>0</v>
      </c>
      <c r="AP16" s="64" t="e">
        <f t="shared" si="4"/>
        <v>#DIV/0!</v>
      </c>
    </row>
    <row r="17" spans="1:42" ht="13.5" thickBot="1" x14ac:dyDescent="0.25">
      <c r="A17" s="81" t="s">
        <v>117</v>
      </c>
      <c r="B17" s="86" t="s">
        <v>7</v>
      </c>
      <c r="C17" s="82">
        <f>COUNTIF(Saisie!D107:D109,1)</f>
        <v>0</v>
      </c>
      <c r="D17" s="82">
        <f>COUNTIF(Saisie!E107:E109,1)</f>
        <v>0</v>
      </c>
      <c r="E17" s="82">
        <f>COUNTIF(Saisie!F107:F109,1)</f>
        <v>0</v>
      </c>
      <c r="F17" s="82">
        <f>COUNTIF(Saisie!G107:G109,1)</f>
        <v>0</v>
      </c>
      <c r="G17" s="82">
        <f>COUNTIF(Saisie!H107:H109,1)</f>
        <v>0</v>
      </c>
      <c r="H17" s="82">
        <f>COUNTIF(Saisie!I107:I109,1)</f>
        <v>0</v>
      </c>
      <c r="I17" s="82">
        <f>COUNTIF(Saisie!J107:J109,1)</f>
        <v>0</v>
      </c>
      <c r="J17" s="82">
        <f>COUNTIF(Saisie!K107:K109,1)</f>
        <v>0</v>
      </c>
      <c r="K17" s="82">
        <f>COUNTIF(Saisie!L107:L109,1)</f>
        <v>0</v>
      </c>
      <c r="L17" s="82">
        <f>COUNTIF(Saisie!M107:M109,1)</f>
        <v>0</v>
      </c>
      <c r="M17" s="82">
        <f>COUNTIF(Saisie!N107:N109,1)</f>
        <v>0</v>
      </c>
      <c r="N17" s="82">
        <f>COUNTIF(Saisie!O107:O109,1)</f>
        <v>0</v>
      </c>
      <c r="O17" s="82">
        <f>COUNTIF(Saisie!P107:P109,1)</f>
        <v>0</v>
      </c>
      <c r="P17" s="82">
        <f>COUNTIF(Saisie!Q107:Q109,1)</f>
        <v>0</v>
      </c>
      <c r="Q17" s="82">
        <f>COUNTIF(Saisie!R107:R109,1)</f>
        <v>0</v>
      </c>
      <c r="R17" s="82">
        <f>COUNTIF(Saisie!S107:S109,1)</f>
        <v>0</v>
      </c>
      <c r="S17" s="82">
        <f>COUNTIF(Saisie!T107:T109,1)</f>
        <v>0</v>
      </c>
      <c r="T17" s="82">
        <f>COUNTIF(Saisie!U107:U109,1)</f>
        <v>0</v>
      </c>
      <c r="U17" s="82">
        <f>COUNTIF(Saisie!V107:V109,1)</f>
        <v>0</v>
      </c>
      <c r="V17" s="82">
        <f>COUNTIF(Saisie!W107:W109,1)</f>
        <v>0</v>
      </c>
      <c r="W17" s="82">
        <f>COUNTIF(Saisie!X107:X109,1)</f>
        <v>0</v>
      </c>
      <c r="X17" s="82">
        <f>COUNTIF(Saisie!Y107:Y109,1)</f>
        <v>0</v>
      </c>
      <c r="Y17" s="82">
        <f>COUNTIF(Saisie!Z107:Z109,1)</f>
        <v>0</v>
      </c>
      <c r="Z17" s="82">
        <f>COUNTIF(Saisie!AA107:AA109,1)</f>
        <v>0</v>
      </c>
      <c r="AA17" s="82">
        <f>COUNTIF(Saisie!AB107:AB109,1)</f>
        <v>0</v>
      </c>
      <c r="AB17" s="82">
        <f>COUNTIF(Saisie!AC107:AC109,1)</f>
        <v>0</v>
      </c>
      <c r="AC17" s="82">
        <f>COUNTIF(Saisie!AD107:AD109,1)</f>
        <v>0</v>
      </c>
      <c r="AD17" s="82">
        <f>COUNTIF(Saisie!AE107:AE109,1)</f>
        <v>0</v>
      </c>
      <c r="AE17" s="82">
        <f>COUNTIF(Saisie!AF107:AF109,1)</f>
        <v>0</v>
      </c>
      <c r="AF17" s="82">
        <f>COUNTIF(Saisie!AG107:AG109,1)</f>
        <v>0</v>
      </c>
      <c r="AG17" s="82">
        <f>COUNTIF(Saisie!AH107:AH109,1)</f>
        <v>0</v>
      </c>
      <c r="AH17" s="82">
        <f>COUNTIF(Saisie!AI107:AI109,1)</f>
        <v>0</v>
      </c>
      <c r="AI17" s="82">
        <f>COUNTIF(Saisie!AJ107:AJ109,1)</f>
        <v>0</v>
      </c>
      <c r="AJ17" s="82">
        <f>COUNTIF(Saisie!AK107:AK109,1)</f>
        <v>0</v>
      </c>
      <c r="AK17" s="82">
        <f>COUNTIF(Saisie!AL107:AL109,1)</f>
        <v>0</v>
      </c>
      <c r="AL17" s="82">
        <f>COUNTIF(Saisie!AM107:AM109,1)</f>
        <v>0</v>
      </c>
      <c r="AM17" s="82">
        <f>COUNTIF(Saisie!AN107:AN109,1)</f>
        <v>0</v>
      </c>
      <c r="AN17" s="82">
        <f>COUNTIF(Saisie!AO107:AO109,1)</f>
        <v>0</v>
      </c>
      <c r="AO17" s="82">
        <f>COUNTIF(Saisie!AP107:AP109,1)</f>
        <v>0</v>
      </c>
      <c r="AP17" s="64" t="e">
        <f t="shared" si="4"/>
        <v>#DIV/0!</v>
      </c>
    </row>
    <row r="18" spans="1:42" ht="13.5" thickBot="1" x14ac:dyDescent="0.25">
      <c r="A18" s="243" t="s">
        <v>108</v>
      </c>
      <c r="B18" s="244"/>
      <c r="C18" s="71">
        <f>SUM(C13:C17)</f>
        <v>0</v>
      </c>
      <c r="D18" s="71">
        <f t="shared" ref="D18:AO18" si="5">SUM(D13:D17)</f>
        <v>0</v>
      </c>
      <c r="E18" s="71">
        <f t="shared" si="5"/>
        <v>0</v>
      </c>
      <c r="F18" s="71">
        <f t="shared" si="5"/>
        <v>0</v>
      </c>
      <c r="G18" s="71">
        <f t="shared" si="5"/>
        <v>0</v>
      </c>
      <c r="H18" s="71">
        <f t="shared" si="5"/>
        <v>0</v>
      </c>
      <c r="I18" s="71">
        <f t="shared" si="5"/>
        <v>0</v>
      </c>
      <c r="J18" s="71">
        <f t="shared" si="5"/>
        <v>0</v>
      </c>
      <c r="K18" s="71">
        <f t="shared" si="5"/>
        <v>0</v>
      </c>
      <c r="L18" s="71">
        <f t="shared" si="5"/>
        <v>0</v>
      </c>
      <c r="M18" s="71">
        <f t="shared" si="5"/>
        <v>0</v>
      </c>
      <c r="N18" s="71">
        <f t="shared" si="5"/>
        <v>0</v>
      </c>
      <c r="O18" s="71">
        <f t="shared" si="5"/>
        <v>0</v>
      </c>
      <c r="P18" s="71">
        <f t="shared" si="5"/>
        <v>0</v>
      </c>
      <c r="Q18" s="71">
        <f t="shared" si="5"/>
        <v>0</v>
      </c>
      <c r="R18" s="71">
        <f t="shared" si="5"/>
        <v>0</v>
      </c>
      <c r="S18" s="71">
        <f t="shared" si="5"/>
        <v>0</v>
      </c>
      <c r="T18" s="71">
        <f t="shared" si="5"/>
        <v>0</v>
      </c>
      <c r="U18" s="71">
        <f t="shared" si="5"/>
        <v>0</v>
      </c>
      <c r="V18" s="71">
        <f t="shared" si="5"/>
        <v>0</v>
      </c>
      <c r="W18" s="71">
        <f t="shared" si="5"/>
        <v>0</v>
      </c>
      <c r="X18" s="71">
        <f t="shared" si="5"/>
        <v>0</v>
      </c>
      <c r="Y18" s="71">
        <f t="shared" si="5"/>
        <v>0</v>
      </c>
      <c r="Z18" s="71">
        <f t="shared" si="5"/>
        <v>0</v>
      </c>
      <c r="AA18" s="71">
        <f t="shared" si="5"/>
        <v>0</v>
      </c>
      <c r="AB18" s="71">
        <f t="shared" si="5"/>
        <v>0</v>
      </c>
      <c r="AC18" s="71">
        <f t="shared" si="5"/>
        <v>0</v>
      </c>
      <c r="AD18" s="71">
        <f t="shared" si="5"/>
        <v>0</v>
      </c>
      <c r="AE18" s="71">
        <f t="shared" si="5"/>
        <v>0</v>
      </c>
      <c r="AF18" s="71">
        <f t="shared" si="5"/>
        <v>0</v>
      </c>
      <c r="AG18" s="71">
        <f t="shared" si="5"/>
        <v>0</v>
      </c>
      <c r="AH18" s="71">
        <f t="shared" si="5"/>
        <v>0</v>
      </c>
      <c r="AI18" s="71">
        <f t="shared" si="5"/>
        <v>0</v>
      </c>
      <c r="AJ18" s="71">
        <f t="shared" si="5"/>
        <v>0</v>
      </c>
      <c r="AK18" s="71">
        <f t="shared" si="5"/>
        <v>0</v>
      </c>
      <c r="AL18" s="71">
        <f t="shared" si="5"/>
        <v>0</v>
      </c>
      <c r="AM18" s="71">
        <f t="shared" si="5"/>
        <v>0</v>
      </c>
      <c r="AN18" s="71">
        <f t="shared" si="5"/>
        <v>0</v>
      </c>
      <c r="AO18" s="71">
        <f t="shared" si="5"/>
        <v>0</v>
      </c>
      <c r="AP18" s="64" t="e">
        <f t="shared" si="4"/>
        <v>#DIV/0!</v>
      </c>
    </row>
    <row r="19" spans="1:42" s="73" customFormat="1" ht="13.5" thickBot="1" x14ac:dyDescent="0.25">
      <c r="A19" s="243" t="s">
        <v>109</v>
      </c>
      <c r="B19" s="244"/>
      <c r="C19" s="71">
        <f>Saisie!D113</f>
        <v>0</v>
      </c>
      <c r="D19" s="71">
        <f>Saisie!E113</f>
        <v>0</v>
      </c>
      <c r="E19" s="71">
        <f>Saisie!F113</f>
        <v>0</v>
      </c>
      <c r="F19" s="71">
        <f>Saisie!G113</f>
        <v>0</v>
      </c>
      <c r="G19" s="71">
        <f>Saisie!H113</f>
        <v>0</v>
      </c>
      <c r="H19" s="71">
        <f>Saisie!I113</f>
        <v>0</v>
      </c>
      <c r="I19" s="71">
        <f>Saisie!J113</f>
        <v>0</v>
      </c>
      <c r="J19" s="71">
        <f>Saisie!K113</f>
        <v>0</v>
      </c>
      <c r="K19" s="71">
        <f>Saisie!L113</f>
        <v>0</v>
      </c>
      <c r="L19" s="71">
        <f>Saisie!M113</f>
        <v>0</v>
      </c>
      <c r="M19" s="71">
        <f>Saisie!N113</f>
        <v>0</v>
      </c>
      <c r="N19" s="71">
        <f>Saisie!O113</f>
        <v>0</v>
      </c>
      <c r="O19" s="71">
        <f>Saisie!P113</f>
        <v>0</v>
      </c>
      <c r="P19" s="71">
        <f>Saisie!Q113</f>
        <v>0</v>
      </c>
      <c r="Q19" s="71">
        <f>Saisie!R113</f>
        <v>0</v>
      </c>
      <c r="R19" s="71">
        <f>Saisie!S113</f>
        <v>0</v>
      </c>
      <c r="S19" s="71">
        <f>Saisie!T113</f>
        <v>0</v>
      </c>
      <c r="T19" s="71">
        <f>Saisie!U113</f>
        <v>0</v>
      </c>
      <c r="U19" s="71">
        <f>Saisie!V113</f>
        <v>0</v>
      </c>
      <c r="V19" s="71">
        <f>Saisie!W113</f>
        <v>0</v>
      </c>
      <c r="W19" s="71">
        <f>Saisie!X113</f>
        <v>0</v>
      </c>
      <c r="X19" s="71">
        <f>Saisie!Y113</f>
        <v>0</v>
      </c>
      <c r="Y19" s="71">
        <f>Saisie!Z113</f>
        <v>0</v>
      </c>
      <c r="Z19" s="71">
        <f>Saisie!AA113</f>
        <v>0</v>
      </c>
      <c r="AA19" s="71">
        <f>Saisie!AB113</f>
        <v>0</v>
      </c>
      <c r="AB19" s="71">
        <f>Saisie!AC113</f>
        <v>0</v>
      </c>
      <c r="AC19" s="71">
        <f>Saisie!AD113</f>
        <v>0</v>
      </c>
      <c r="AD19" s="71">
        <f>Saisie!AE113</f>
        <v>0</v>
      </c>
      <c r="AE19" s="71">
        <f>Saisie!AF113</f>
        <v>0</v>
      </c>
      <c r="AF19" s="71">
        <f>Saisie!AG113</f>
        <v>0</v>
      </c>
      <c r="AG19" s="71">
        <f>Saisie!AH113</f>
        <v>0</v>
      </c>
      <c r="AH19" s="71">
        <f>Saisie!AI113</f>
        <v>0</v>
      </c>
      <c r="AI19" s="71">
        <f>Saisie!AJ113</f>
        <v>0</v>
      </c>
      <c r="AJ19" s="71">
        <f>Saisie!AK113</f>
        <v>0</v>
      </c>
      <c r="AK19" s="71">
        <f>Saisie!AL113</f>
        <v>0</v>
      </c>
      <c r="AL19" s="71">
        <f>Saisie!AM113</f>
        <v>0</v>
      </c>
      <c r="AM19" s="71">
        <f>Saisie!AN113</f>
        <v>0</v>
      </c>
      <c r="AN19" s="71">
        <f>Saisie!AO113</f>
        <v>0</v>
      </c>
      <c r="AO19" s="71">
        <f>Saisie!AP113</f>
        <v>0</v>
      </c>
      <c r="AP19" s="64" t="e">
        <f t="shared" si="4"/>
        <v>#DIV/0!</v>
      </c>
    </row>
    <row r="20" spans="1:42" s="77" customFormat="1" ht="13.5" thickBot="1" x14ac:dyDescent="0.25">
      <c r="A20" s="245" t="s">
        <v>110</v>
      </c>
      <c r="B20" s="246"/>
      <c r="C20" s="75">
        <f>C18/(41-C19)</f>
        <v>0</v>
      </c>
      <c r="D20" s="75">
        <f t="shared" ref="D20:E20" si="6">D18/(41-D19)</f>
        <v>0</v>
      </c>
      <c r="E20" s="75">
        <f t="shared" si="6"/>
        <v>0</v>
      </c>
      <c r="F20" s="75">
        <f t="shared" ref="F20" si="7">F18/(41-F19)</f>
        <v>0</v>
      </c>
      <c r="G20" s="75">
        <f t="shared" ref="G20" si="8">G18/(41-G19)</f>
        <v>0</v>
      </c>
      <c r="H20" s="75">
        <f t="shared" ref="H20" si="9">H18/(41-H19)</f>
        <v>0</v>
      </c>
      <c r="I20" s="75">
        <f t="shared" ref="I20" si="10">I18/(41-I19)</f>
        <v>0</v>
      </c>
      <c r="J20" s="75">
        <f t="shared" ref="J20" si="11">J18/(41-J19)</f>
        <v>0</v>
      </c>
      <c r="K20" s="75">
        <f t="shared" ref="K20" si="12">K18/(41-K19)</f>
        <v>0</v>
      </c>
      <c r="L20" s="75">
        <f t="shared" ref="L20" si="13">L18/(41-L19)</f>
        <v>0</v>
      </c>
      <c r="M20" s="75">
        <f t="shared" ref="M20" si="14">M18/(41-M19)</f>
        <v>0</v>
      </c>
      <c r="N20" s="75">
        <f t="shared" ref="N20" si="15">N18/(41-N19)</f>
        <v>0</v>
      </c>
      <c r="O20" s="75">
        <f t="shared" ref="O20" si="16">O18/(41-O19)</f>
        <v>0</v>
      </c>
      <c r="P20" s="75">
        <f t="shared" ref="P20" si="17">P18/(41-P19)</f>
        <v>0</v>
      </c>
      <c r="Q20" s="75">
        <f t="shared" ref="Q20" si="18">Q18/(41-Q19)</f>
        <v>0</v>
      </c>
      <c r="R20" s="75">
        <f t="shared" ref="R20" si="19">R18/(41-R19)</f>
        <v>0</v>
      </c>
      <c r="S20" s="75">
        <f t="shared" ref="S20" si="20">S18/(41-S19)</f>
        <v>0</v>
      </c>
      <c r="T20" s="75">
        <f t="shared" ref="T20" si="21">T18/(41-T19)</f>
        <v>0</v>
      </c>
      <c r="U20" s="75">
        <f t="shared" ref="U20" si="22">U18/(41-U19)</f>
        <v>0</v>
      </c>
      <c r="V20" s="75">
        <f t="shared" ref="V20" si="23">V18/(41-V19)</f>
        <v>0</v>
      </c>
      <c r="W20" s="75">
        <f t="shared" ref="W20" si="24">W18/(41-W19)</f>
        <v>0</v>
      </c>
      <c r="X20" s="75">
        <f t="shared" ref="X20" si="25">X18/(41-X19)</f>
        <v>0</v>
      </c>
      <c r="Y20" s="75">
        <f t="shared" ref="Y20" si="26">Y18/(41-Y19)</f>
        <v>0</v>
      </c>
      <c r="Z20" s="75">
        <f t="shared" ref="Z20" si="27">Z18/(41-Z19)</f>
        <v>0</v>
      </c>
      <c r="AA20" s="75">
        <f t="shared" ref="AA20" si="28">AA18/(41-AA19)</f>
        <v>0</v>
      </c>
      <c r="AB20" s="75">
        <f t="shared" ref="AB20" si="29">AB18/(41-AB19)</f>
        <v>0</v>
      </c>
      <c r="AC20" s="75">
        <f t="shared" ref="AC20" si="30">AC18/(41-AC19)</f>
        <v>0</v>
      </c>
      <c r="AD20" s="75">
        <f t="shared" ref="AD20" si="31">AD18/(41-AD19)</f>
        <v>0</v>
      </c>
      <c r="AE20" s="75">
        <f t="shared" ref="AE20" si="32">AE18/(41-AE19)</f>
        <v>0</v>
      </c>
      <c r="AF20" s="75">
        <f t="shared" ref="AF20" si="33">AF18/(41-AF19)</f>
        <v>0</v>
      </c>
      <c r="AG20" s="75">
        <f t="shared" ref="AG20" si="34">AG18/(41-AG19)</f>
        <v>0</v>
      </c>
      <c r="AH20" s="75">
        <f t="shared" ref="AH20" si="35">AH18/(41-AH19)</f>
        <v>0</v>
      </c>
      <c r="AI20" s="75">
        <f t="shared" ref="AI20" si="36">AI18/(41-AI19)</f>
        <v>0</v>
      </c>
      <c r="AJ20" s="75">
        <f t="shared" ref="AJ20" si="37">AJ18/(41-AJ19)</f>
        <v>0</v>
      </c>
      <c r="AK20" s="75">
        <f t="shared" ref="AK20" si="38">AK18/(41-AK19)</f>
        <v>0</v>
      </c>
      <c r="AL20" s="75">
        <f t="shared" ref="AL20" si="39">AL18/(41-AL19)</f>
        <v>0</v>
      </c>
      <c r="AM20" s="75">
        <f t="shared" ref="AM20" si="40">AM18/(41-AM19)</f>
        <v>0</v>
      </c>
      <c r="AN20" s="75">
        <f t="shared" ref="AN20" si="41">AN18/(41-AN19)</f>
        <v>0</v>
      </c>
      <c r="AO20" s="75">
        <f>AO18/(41-AO19)</f>
        <v>0</v>
      </c>
      <c r="AP20" s="92" t="e">
        <f t="shared" si="4"/>
        <v>#DIV/0!</v>
      </c>
    </row>
    <row r="21" spans="1:42" x14ac:dyDescent="0.2">
      <c r="B21" s="54">
        <f>B12</f>
        <v>0</v>
      </c>
      <c r="C21" s="90" t="str">
        <f>C3</f>
        <v xml:space="preserve"> </v>
      </c>
      <c r="D21" s="90" t="str">
        <f t="shared" ref="D21:AO21" si="42">D3</f>
        <v xml:space="preserve"> </v>
      </c>
      <c r="E21" s="90" t="str">
        <f t="shared" si="42"/>
        <v xml:space="preserve"> </v>
      </c>
      <c r="F21" s="90" t="str">
        <f t="shared" si="42"/>
        <v xml:space="preserve"> </v>
      </c>
      <c r="G21" s="90" t="str">
        <f t="shared" si="42"/>
        <v xml:space="preserve"> </v>
      </c>
      <c r="H21" s="90" t="str">
        <f t="shared" si="42"/>
        <v xml:space="preserve"> </v>
      </c>
      <c r="I21" s="90" t="str">
        <f t="shared" si="42"/>
        <v xml:space="preserve"> </v>
      </c>
      <c r="J21" s="90" t="str">
        <f t="shared" si="42"/>
        <v xml:space="preserve"> </v>
      </c>
      <c r="K21" s="90" t="str">
        <f t="shared" si="42"/>
        <v xml:space="preserve"> </v>
      </c>
      <c r="L21" s="90" t="str">
        <f t="shared" si="42"/>
        <v xml:space="preserve"> </v>
      </c>
      <c r="M21" s="90" t="str">
        <f t="shared" si="42"/>
        <v xml:space="preserve"> </v>
      </c>
      <c r="N21" s="90" t="str">
        <f t="shared" si="42"/>
        <v xml:space="preserve"> </v>
      </c>
      <c r="O21" s="90" t="str">
        <f t="shared" si="42"/>
        <v xml:space="preserve"> </v>
      </c>
      <c r="P21" s="90" t="str">
        <f t="shared" si="42"/>
        <v xml:space="preserve"> </v>
      </c>
      <c r="Q21" s="90" t="str">
        <f t="shared" si="42"/>
        <v xml:space="preserve"> </v>
      </c>
      <c r="R21" s="90" t="str">
        <f t="shared" si="42"/>
        <v xml:space="preserve"> </v>
      </c>
      <c r="S21" s="90" t="str">
        <f t="shared" si="42"/>
        <v xml:space="preserve"> </v>
      </c>
      <c r="T21" s="90" t="str">
        <f t="shared" si="42"/>
        <v xml:space="preserve"> </v>
      </c>
      <c r="U21" s="90" t="str">
        <f t="shared" si="42"/>
        <v xml:space="preserve"> </v>
      </c>
      <c r="V21" s="90" t="str">
        <f t="shared" si="42"/>
        <v xml:space="preserve"> </v>
      </c>
      <c r="W21" s="90" t="str">
        <f t="shared" si="42"/>
        <v xml:space="preserve"> </v>
      </c>
      <c r="X21" s="90" t="str">
        <f t="shared" si="42"/>
        <v xml:space="preserve"> </v>
      </c>
      <c r="Y21" s="90" t="str">
        <f t="shared" si="42"/>
        <v xml:space="preserve"> </v>
      </c>
      <c r="Z21" s="90" t="str">
        <f t="shared" si="42"/>
        <v xml:space="preserve"> </v>
      </c>
      <c r="AA21" s="90" t="str">
        <f t="shared" si="42"/>
        <v xml:space="preserve"> </v>
      </c>
      <c r="AB21" s="90" t="str">
        <f t="shared" si="42"/>
        <v xml:space="preserve"> </v>
      </c>
      <c r="AC21" s="90" t="str">
        <f t="shared" si="42"/>
        <v xml:space="preserve"> </v>
      </c>
      <c r="AD21" s="90" t="str">
        <f t="shared" si="42"/>
        <v xml:space="preserve"> </v>
      </c>
      <c r="AE21" s="90" t="str">
        <f t="shared" si="42"/>
        <v xml:space="preserve"> </v>
      </c>
      <c r="AF21" s="90" t="str">
        <f t="shared" si="42"/>
        <v xml:space="preserve"> </v>
      </c>
      <c r="AG21" s="90" t="str">
        <f t="shared" si="42"/>
        <v xml:space="preserve"> </v>
      </c>
      <c r="AH21" s="90" t="str">
        <f t="shared" si="42"/>
        <v xml:space="preserve"> </v>
      </c>
      <c r="AI21" s="90" t="str">
        <f t="shared" si="42"/>
        <v xml:space="preserve"> </v>
      </c>
      <c r="AJ21" s="90" t="str">
        <f t="shared" si="42"/>
        <v xml:space="preserve"> </v>
      </c>
      <c r="AK21" s="90" t="str">
        <f t="shared" si="42"/>
        <v xml:space="preserve"> </v>
      </c>
      <c r="AL21" s="90" t="str">
        <f t="shared" si="42"/>
        <v xml:space="preserve"> </v>
      </c>
      <c r="AM21" s="90" t="str">
        <f t="shared" si="42"/>
        <v xml:space="preserve"> </v>
      </c>
      <c r="AN21" s="90" t="str">
        <f t="shared" si="42"/>
        <v xml:space="preserve"> </v>
      </c>
      <c r="AO21" s="90" t="str">
        <f t="shared" si="42"/>
        <v xml:space="preserve"> </v>
      </c>
    </row>
  </sheetData>
  <sheetProtection sheet="1" objects="1" scenarios="1" selectLockedCells="1"/>
  <mergeCells count="6">
    <mergeCell ref="A18:B18"/>
    <mergeCell ref="A19:B19"/>
    <mergeCell ref="A20:B20"/>
    <mergeCell ref="A11:B11"/>
    <mergeCell ref="A9:B9"/>
    <mergeCell ref="A10:B10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7"/>
  <sheetViews>
    <sheetView workbookViewId="0">
      <selection activeCell="B4" sqref="B4"/>
    </sheetView>
  </sheetViews>
  <sheetFormatPr baseColWidth="10" defaultRowHeight="12.75" x14ac:dyDescent="0.2"/>
  <sheetData>
    <row r="2" spans="2:2" x14ac:dyDescent="0.2">
      <c r="B2" s="1"/>
    </row>
    <row r="3" spans="2:2" x14ac:dyDescent="0.2">
      <c r="B3" s="1"/>
    </row>
    <row r="4" spans="2:2" x14ac:dyDescent="0.2">
      <c r="B4">
        <v>1</v>
      </c>
    </row>
    <row r="5" spans="2:2" x14ac:dyDescent="0.2">
      <c r="B5">
        <v>9</v>
      </c>
    </row>
    <row r="6" spans="2:2" x14ac:dyDescent="0.2">
      <c r="B6">
        <v>0</v>
      </c>
    </row>
    <row r="7" spans="2:2" x14ac:dyDescent="0.2">
      <c r="B7" t="s">
        <v>2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Accueil</vt:lpstr>
      <vt:lpstr>Classe</vt:lpstr>
      <vt:lpstr>Saisie</vt:lpstr>
      <vt:lpstr>Analyse</vt:lpstr>
      <vt:lpstr>Feuil1</vt:lpstr>
      <vt:lpstr>listes</vt:lpstr>
      <vt:lpstr>valeur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INSPECTION ACADEMIQUE</dc:creator>
  <cp:lastModifiedBy>Emmanuel Paul</cp:lastModifiedBy>
  <cp:lastPrinted>2015-08-22T10:17:11Z</cp:lastPrinted>
  <dcterms:created xsi:type="dcterms:W3CDTF">2008-01-30T09:45:32Z</dcterms:created>
  <dcterms:modified xsi:type="dcterms:W3CDTF">2015-09-10T16:25:06Z</dcterms:modified>
</cp:coreProperties>
</file>